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22\Desktop\СЕСІЇ\78 сесія\рішення\1760-78-8_26-06-2025\"/>
    </mc:Choice>
  </mc:AlternateContent>
  <bookViews>
    <workbookView xWindow="0" yWindow="0" windowWidth="20490" windowHeight="7635" tabRatio="500"/>
  </bookViews>
  <sheets>
    <sheet name="Лист1" sheetId="1" r:id="rId1"/>
  </sheets>
  <definedNames>
    <definedName name="_Hlk59126347" localSheetId="0">Лист1!#REF!</definedName>
    <definedName name="_Hlk59446800" localSheetId="0">Лист1!#REF!</definedName>
  </definedNames>
  <calcPr calcId="152511"/>
</workbook>
</file>

<file path=xl/calcChain.xml><?xml version="1.0" encoding="utf-8"?>
<calcChain xmlns="http://schemas.openxmlformats.org/spreadsheetml/2006/main">
  <c r="C56" i="1" l="1"/>
  <c r="C52" i="1"/>
  <c r="C46" i="1"/>
  <c r="C41" i="1"/>
  <c r="C7" i="1"/>
  <c r="C35" i="1"/>
  <c r="C30" i="1"/>
  <c r="C57" i="1" l="1"/>
  <c r="C53" i="1"/>
  <c r="D32" i="1"/>
  <c r="C38" i="1" l="1"/>
</calcChain>
</file>

<file path=xl/sharedStrings.xml><?xml version="1.0" encoding="utf-8"?>
<sst xmlns="http://schemas.openxmlformats.org/spreadsheetml/2006/main" count="212" uniqueCount="122">
  <si>
    <t>№ з/п</t>
  </si>
  <si>
    <t>Заходи</t>
  </si>
  <si>
    <t>Початок робіт</t>
  </si>
  <si>
    <t>Якісний показник</t>
  </si>
  <si>
    <t>Разом по розділу 1.</t>
  </si>
  <si>
    <t>Розділ 2.Капітальний ремонт об’єктів благоустрою населених пунктів Обухівської міської  територіальної громади Київської області</t>
  </si>
  <si>
    <t>Разом по розділу 2.</t>
  </si>
  <si>
    <t xml:space="preserve">Розділ 3.Будівництво, реконструкція та капітальний ремонт закладів освіти Обухівської міської територіальної громади Київської області  </t>
  </si>
  <si>
    <t>3.1</t>
  </si>
  <si>
    <t>Разом по розділу 3.</t>
  </si>
  <si>
    <t>Розділ 4.Будівництво, реконструкція та капітальний ремонт установ та закладів культури Обухівської міської територіальної громади Київської області</t>
  </si>
  <si>
    <t>Разом по розділу 4.</t>
  </si>
  <si>
    <t>Розділ 5.Будівництво, реконструкція та капітальний ремонт установ та закладів медицини Обухівської міської територіальної громади Київської області</t>
  </si>
  <si>
    <t>Разом по розділу 5.</t>
  </si>
  <si>
    <t>6.1</t>
  </si>
  <si>
    <t>Всього по програмі</t>
  </si>
  <si>
    <t>Розділ 7.Будівництво, реконструкція та капітальний ремонт адміністративних будівель Обухівської міської територіальної громади Київської області</t>
  </si>
  <si>
    <t xml:space="preserve">Разом по розділу 6. </t>
  </si>
  <si>
    <t>Разом по розділу 7</t>
  </si>
  <si>
    <t>2.1</t>
  </si>
  <si>
    <t>Кількісний показник</t>
  </si>
  <si>
    <t>Відповідальний виконавець</t>
  </si>
  <si>
    <t>5.1</t>
  </si>
  <si>
    <t>Секретар Обухівської міської ради</t>
  </si>
  <si>
    <t>3.2</t>
  </si>
  <si>
    <t>Розділ 6.Будівництво, реконструкція та капітальний ремонт спортивних та фізкультурно-оздоровчих закладів та споруд  Обухівської міської територіальної громади Київської області</t>
  </si>
  <si>
    <t>3.3</t>
  </si>
  <si>
    <t>3.4</t>
  </si>
  <si>
    <t>1.1</t>
  </si>
  <si>
    <t>Планова сума  бюджетних коштів,грн.</t>
  </si>
  <si>
    <t>Орієнтовна очікувана вартість  будівництва після затвердження проєкту</t>
  </si>
  <si>
    <t>Плануємі видатки на реалізацію проєктів</t>
  </si>
  <si>
    <t xml:space="preserve">Плануємі видатки на реалізацію проєктів при умові співфінансування </t>
  </si>
  <si>
    <t xml:space="preserve">Кошторис комплексної Програми з питань   будівництва, реконструкції, капітального  ремонту об'єктів комунальної власності Обухівської міської  територіальної громади Київської області на 2021-2025 роки 
на 2025 рік </t>
  </si>
  <si>
    <t>Лариса ІЛЬЄНКО</t>
  </si>
  <si>
    <t>Капітальний ремонт покрівлі Семенівського ліцею Обухівської міської ради Київської області, за адресою: Київська область, Обухівський район, с. Семенівка, вул. Шкільна, 4 в т. ч. розроблення ПКД та експертиза</t>
  </si>
  <si>
    <t>Управління капітального будівництва та експлуатаційних послуг виконавчого комітету Обухівської міської ради Київської області</t>
  </si>
  <si>
    <t>Будівництво Скейтпарку на ж/м Дзюбівка в місті Обухів Київської області</t>
  </si>
  <si>
    <t>Будівництво зовнішньої мережі каналізації по вул. Героїв Майдану  в с.Григорівка, Обухівського району, Київської обл., в т. ч. розроблення ПКД та експертиза</t>
  </si>
  <si>
    <t>Начальник управління капітального будівництва та експлуатаційних послуг виконавчого комітету 
Обухівської міської ради Київської області</t>
  </si>
  <si>
    <t>1 Об'єкт</t>
  </si>
  <si>
    <t>Розвиток спортивної  інфраструктури міста</t>
  </si>
  <si>
    <t>Капітальний ремонт "Благоустрій території Дерев'янської гімназії за адресою: вул. Шкільна, 17, Обухівського району, Київської обл." в т. ч. розроблення КД та експертиза</t>
  </si>
  <si>
    <t>Створення безпечних  умов дітей та працівників  в закладі освіти</t>
  </si>
  <si>
    <t>Забезпечення водовідведення</t>
  </si>
  <si>
    <t>Благоустрій території</t>
  </si>
  <si>
    <t>квітень-червень</t>
  </si>
  <si>
    <t>червень-вересень</t>
  </si>
  <si>
    <t>травень-червень</t>
  </si>
  <si>
    <t>квітень-травень</t>
  </si>
  <si>
    <t>для вшанування пам'яті загиблих героїв</t>
  </si>
  <si>
    <t>8.1</t>
  </si>
  <si>
    <t>Розділ 8. Будівництво, реконструкція та капітальний ремонт інших об'єктів Обухівської міської територіальної громади Київської області</t>
  </si>
  <si>
    <t>Виготовлення проєктно-кошторисної документації по об'єкту "Нове будівництво меморіалу Пам'яті загиблих героїв  та жертв збройної агресії російської федерації проти України" на площі Матері по вулиці Київський  у місті Обухові., в тому числі експертиза</t>
  </si>
  <si>
    <t>3.5</t>
  </si>
  <si>
    <t>Виготовлення проєктно-кошторисної документації, в тому числі експертиза об'єкта з капітального ремонту підвальних приміщень під улаштування найпростішого укриття Академічного ліцею №5 Обухівської міської ради Київської області, за адресою: вул. Академічна, 24          м. Обухів, Київська область</t>
  </si>
  <si>
    <t>січень-березень</t>
  </si>
  <si>
    <t>3.6</t>
  </si>
  <si>
    <t>3.7</t>
  </si>
  <si>
    <t>3.8</t>
  </si>
  <si>
    <t>Капітальний ремонт підвальних приміщень під улаштування найпростішого укриття Академічного ліцею №5 Обухівської міської ради Київської області, за адресою: вул. Академічна, 24, м. Обухів, Київська область.</t>
  </si>
  <si>
    <t>Виготовлення проєктно-кошторисної документації, в тому числі експертиза об'єкта капітальний ремонт Германівського ліцею імені братів Гетьманів Обухівської міської ради Київської області, за адресою: Київська область, Обухівський район, с. Германівка, вул. Олени Ковальчук, 36.</t>
  </si>
  <si>
    <t>Капітальний ремонт Германівського ліцею імені братів Гетьманів Обухівської міської ради Київської області, за адресою: Київська область, Обухівський район, с. Германівка, вул. Олени Ковальчук, 36.</t>
  </si>
  <si>
    <t xml:space="preserve"> Капітальний ремонт підвальних приміщень під улаштування найпростішого укриття Академічного ліцею №3 Обухівської міської ради Київської області, за адресою: вул. Миру, 12, м. Обухів, Київська область.</t>
  </si>
  <si>
    <t>8.2</t>
  </si>
  <si>
    <t>Нове будівництво захисної споруди цивільного захисту (протирадіаційного укриття) подвійного призначення з приміщеннями для зберігання господарського та спортивного інвентаря Академічного ліцею № 2 Обухівської міської ради Київської області за адресою: Київська область, Обухівський район, м. Обухів, вул. Козацький Шлях, 1</t>
  </si>
  <si>
    <t>Олександр ШУМЛЯНСЬКИЙ</t>
  </si>
  <si>
    <t>Капітальний ремонт громадського будинку за адресою: Київськаобл., м. Обухів, вул. Київська 24                               в т. ч. розроблення ПКД та експертиза</t>
  </si>
  <si>
    <t>травень-листопад</t>
  </si>
  <si>
    <t>Створення відповідних умов для працівників та інших відвідувачів</t>
  </si>
  <si>
    <t>7.1</t>
  </si>
  <si>
    <t>4.1</t>
  </si>
  <si>
    <t xml:space="preserve">Створення відповідних умов для працівників та інших відвідувачів </t>
  </si>
  <si>
    <t>Капітальний ремонт Обухівської центральної публічної бібліотеки за адресою: Київська обл., м. Обухів, вул. Київська, 14, в т. ч. розроблення ПКД та експертиза</t>
  </si>
  <si>
    <t>3.9</t>
  </si>
  <si>
    <t>лютий</t>
  </si>
  <si>
    <t>3.10</t>
  </si>
  <si>
    <t>3.11</t>
  </si>
  <si>
    <t>Модернізація харчоблоків</t>
  </si>
  <si>
    <t>7.2</t>
  </si>
  <si>
    <t xml:space="preserve">Виготовлення проєктно-кошторисної документації  в тому числі експертиза об'єкта з капітального ремонту приміщення територіального центру надання соціальних послуг Обухівської міської ради, вул. Каштанова, 4, в м. Обухів, Обухівського району, Київської обл.  </t>
  </si>
  <si>
    <t>листопад</t>
  </si>
  <si>
    <t xml:space="preserve">Виготовлення проєктно-кошторисної документації, в тому числі експертиза об'єкта з капітального ремонту харчоблоку Слобідського ліцею Обухівської міської ради, вул. І. Кабанця, 2, в с. Слобідка,  Обухівського району, Київської обл.  </t>
  </si>
  <si>
    <t xml:space="preserve">Виготовлення проєктно-кошторисної документації, в тому числі експертиза об'єкта з реконструкції харчоблоку, Академічного ліцею імені Володимира Мельника Обухівської міської ради, вул. 8 Листопада, 42, в м. Обухів, Обухівського району, Київської обл.  </t>
  </si>
  <si>
    <t>Виконавчий комітет Обухівської міської ради</t>
  </si>
  <si>
    <t>Розроблення ПКД "Будівництво водовідвідної системи від провулка Польового до вулиці Петрусенка в м. Обухів", в тому числі експертиза</t>
  </si>
  <si>
    <t>Виготовлення проєктно-кошторисної документації, в тому числі експертиза об'єкта з капітального ремонту підвальних приміщень під улаштування найпростішого укриття Академічного ліцею №3 Обухівської міської ради Київської області, за адресою: вул. Миру, 12  м. Обухів, Київська область</t>
  </si>
  <si>
    <t>9.1</t>
  </si>
  <si>
    <t xml:space="preserve">Капітальний ремонт (санація) Дошкільного навчального закладу (ясла-садок) комбінованого типу «ЗІРОЧКА» по вул. Каштанова, 5 в м. Обухів Київської області. </t>
  </si>
  <si>
    <t>квітень-грудень</t>
  </si>
  <si>
    <t>Підвищення енергоефективності</t>
  </si>
  <si>
    <t>Разом по розділу 9</t>
  </si>
  <si>
    <t>Розділ 9. Субвенція з державного бюджету місцевим бюджетам на реалізацію проектів в рамках Програми з відновлення України</t>
  </si>
  <si>
    <t>Всього за рахунок коштів місцевого бюджету</t>
  </si>
  <si>
    <t>8.3</t>
  </si>
  <si>
    <t>квітень-серпень</t>
  </si>
  <si>
    <t>Забезпечення водопостачання</t>
  </si>
  <si>
    <t>3.12</t>
  </si>
  <si>
    <t>7.3</t>
  </si>
  <si>
    <t>3.13</t>
  </si>
  <si>
    <t>3.14</t>
  </si>
  <si>
    <t>травень-липень</t>
  </si>
  <si>
    <t>Разом по розділу 8</t>
  </si>
  <si>
    <t>Капітальний ремонт частини покрівлі Академічного ліцей №1 імені А.С.Малишка Обухівської міської ради Київської області, за адресою: вул. Київська, 18, м. Обухів, Київська область, в тому числі виготовлення КД та експертиза.</t>
  </si>
  <si>
    <t>Капітальний ремонт вбиралень  Академічного ліцею №5 Обухівської міської ради Київської області, за адресою: вул. Академічна, 24 м. Обухів, Київська область,  в тому числі виготовлення КД та експертиза.</t>
  </si>
  <si>
    <t xml:space="preserve">Виготовлення ПКД та експертиза, "Капітальний ремонт системи опалення  першого поверху адміністративної будівлі Семенівської сільської ради Виконавчого комітету Обухівської міської ради Київської області, в с. Семенівка, вул. Макаренка, 2, Обухівського району, Київської області". </t>
  </si>
  <si>
    <t>8.4</t>
  </si>
  <si>
    <t>травень-грудень</t>
  </si>
  <si>
    <t>Виготовлення проєктно-кошторисної документації в тому числі експертиза, по обєкту із: "Нового будівництва Урбан-парку в місті Обухів, Обухівського району, Київської області".</t>
  </si>
  <si>
    <t>Розроблення ПКД та експертиза «Капітальний ремонт підвального приміщення (найпростішого укриття) ДНЗ «Дударик», по вул. Богдана Хмельницького 22, в м. Обухів, Обухівського району, Київської обл.</t>
  </si>
  <si>
    <t>3.15</t>
  </si>
  <si>
    <t>3.16</t>
  </si>
  <si>
    <t>липень-серпень</t>
  </si>
  <si>
    <t>3.17</t>
  </si>
  <si>
    <t>3.18</t>
  </si>
  <si>
    <t>Капітальний ремонт частини  тротуару на території  ДНЗ «Промінчик», с. Дерев’яна, Обухівського району, Київської області, в тому числі виготовлення КД.</t>
  </si>
  <si>
    <r>
      <t>Розділ 1. Будівництво, реконструкція, капітальний ремонт мереж теплопостачання, водопостачання та водовідведення, інженерно-транспортної інфраструктури об</t>
    </r>
    <r>
      <rPr>
        <b/>
        <sz val="11"/>
        <rFont val="Calibri"/>
        <family val="2"/>
        <charset val="204"/>
      </rPr>
      <t>ʼ</t>
    </r>
    <r>
      <rPr>
        <b/>
        <sz val="11"/>
        <rFont val="Times New Roman"/>
        <family val="1"/>
        <charset val="204"/>
      </rPr>
      <t>єктів комунальної власності Обухівської міської  територіальної громади Київської області</t>
    </r>
  </si>
  <si>
    <t>Капітальний ремонт частини тротуару ДНЗ  Катруся за адресою:   Київська обл. м. Обухів, вул. Київська, 160, в тому числі виготовлення КД.</t>
  </si>
  <si>
    <t>Капітальний ремонт частини фундамента та цоколю з влаштуванням водовідведення  біля центральної вхідної групи  Академічного ліцею №5  за адресою: вул. Академічна, 24 м. Обухів, Київська область,  в тому числі виготовлення КД.</t>
  </si>
  <si>
    <t>Допроєктні вишукування, отримання технічних умов для підключення до мереж елетропостачання, розробка проєктно-кошторисної документації та проходження експертизи на обєкт: "Нове будівництво, а саме: будувництво водозабору, в тому числі неглибоке буріння (до 2000 метрів) ровідувально- експлуатаційної свердловини дебітом до 15 м3/год., з прокладанням водогону за адресою: Київська область, м. Обухів, вул. Трипільська".</t>
  </si>
  <si>
    <t xml:space="preserve"> Капітальний ремонт 309,312 кабінетів з підсобними приміщеннями  на третьому поверсі Академічного ліцею №1 імені А.С.Малишка Обухівської міської ради Київської області, за адресою: вул. Київська, 18, м. Обухів, Київська область, в тому числі виготовлення КД та експертиза.</t>
  </si>
  <si>
    <t xml:space="preserve">
Додаток до комплексної Програми з питань будівництва, реконструкції, капітального  ремонту  обꞌєктів комунальної власності на території Обухівської міської територіальної громади  Київської області на 2021-2025 роки 
(в редакції рішення Обухівської міської ради Київської області 
 від 26 червня 2025 року № 1760-78-VIII)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</si>
</sst>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dd/mm/yyyy"/>
  </numFmts>
  <fonts count="21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Calibri"/>
      <family val="2"/>
      <charset val="204"/>
    </font>
    <font>
      <sz val="12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D6DCE5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Font="1"/>
    <xf numFmtId="0" fontId="7" fillId="0" borderId="0" xfId="0" applyFont="1"/>
    <xf numFmtId="49" fontId="6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vertical="top"/>
    </xf>
    <xf numFmtId="0" fontId="1" fillId="2" borderId="0" xfId="0" applyFont="1" applyFill="1" applyBorder="1" applyAlignment="1">
      <alignment vertical="top"/>
    </xf>
    <xf numFmtId="0" fontId="1" fillId="2" borderId="0" xfId="0" applyFont="1" applyFill="1" applyBorder="1"/>
    <xf numFmtId="0" fontId="1" fillId="2" borderId="0" xfId="0" applyFont="1" applyFill="1" applyBorder="1" applyAlignment="1"/>
    <xf numFmtId="0" fontId="5" fillId="2" borderId="0" xfId="0" applyFont="1" applyFill="1" applyBorder="1" applyAlignment="1">
      <alignment wrapText="1"/>
    </xf>
    <xf numFmtId="0" fontId="5" fillId="2" borderId="0" xfId="0" applyFont="1" applyFill="1" applyBorder="1"/>
    <xf numFmtId="0" fontId="5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center" vertical="center" wrapText="1"/>
    </xf>
    <xf numFmtId="4" fontId="0" fillId="0" borderId="0" xfId="0" applyNumberFormat="1"/>
    <xf numFmtId="0" fontId="12" fillId="2" borderId="1" xfId="0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vertical="top" wrapText="1"/>
    </xf>
    <xf numFmtId="0" fontId="12" fillId="2" borderId="1" xfId="0" applyFont="1" applyFill="1" applyBorder="1" applyAlignment="1">
      <alignment wrapText="1"/>
    </xf>
    <xf numFmtId="4" fontId="12" fillId="2" borderId="1" xfId="0" applyNumberFormat="1" applyFont="1" applyFill="1" applyBorder="1" applyAlignment="1">
      <alignment vertical="top" wrapText="1"/>
    </xf>
    <xf numFmtId="0" fontId="14" fillId="2" borderId="1" xfId="0" applyFont="1" applyFill="1" applyBorder="1" applyAlignment="1">
      <alignment wrapText="1"/>
    </xf>
    <xf numFmtId="0" fontId="15" fillId="2" borderId="1" xfId="0" applyFont="1" applyFill="1" applyBorder="1"/>
    <xf numFmtId="49" fontId="5" fillId="2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wrapText="1"/>
    </xf>
    <xf numFmtId="4" fontId="6" fillId="4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wrapText="1"/>
    </xf>
    <xf numFmtId="2" fontId="6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wrapText="1"/>
    </xf>
    <xf numFmtId="49" fontId="5" fillId="4" borderId="1" xfId="0" applyNumberFormat="1" applyFont="1" applyFill="1" applyBorder="1" applyAlignment="1">
      <alignment vertical="top" wrapText="1"/>
    </xf>
    <xf numFmtId="49" fontId="6" fillId="2" borderId="8" xfId="0" applyNumberFormat="1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justify" vertical="center" wrapText="1"/>
    </xf>
    <xf numFmtId="4" fontId="6" fillId="2" borderId="1" xfId="0" applyNumberFormat="1" applyFont="1" applyFill="1" applyBorder="1" applyAlignment="1">
      <alignment vertical="center" wrapText="1"/>
    </xf>
    <xf numFmtId="4" fontId="6" fillId="2" borderId="1" xfId="0" applyNumberFormat="1" applyFont="1" applyFill="1" applyBorder="1" applyAlignment="1">
      <alignment vertical="top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top" wrapText="1"/>
    </xf>
    <xf numFmtId="4" fontId="6" fillId="4" borderId="1" xfId="0" applyNumberFormat="1" applyFont="1" applyFill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wrapText="1"/>
    </xf>
    <xf numFmtId="4" fontId="18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top" wrapText="1"/>
    </xf>
    <xf numFmtId="0" fontId="18" fillId="4" borderId="5" xfId="0" applyFont="1" applyFill="1" applyBorder="1" applyAlignment="1">
      <alignment horizontal="left" vertical="top" wrapText="1"/>
    </xf>
    <xf numFmtId="0" fontId="13" fillId="4" borderId="5" xfId="0" applyFont="1" applyFill="1" applyBorder="1" applyAlignment="1">
      <alignment horizontal="justify" wrapText="1"/>
    </xf>
    <xf numFmtId="4" fontId="13" fillId="4" borderId="5" xfId="0" applyNumberFormat="1" applyFont="1" applyFill="1" applyBorder="1"/>
    <xf numFmtId="4" fontId="18" fillId="4" borderId="5" xfId="0" applyNumberFormat="1" applyFont="1" applyFill="1" applyBorder="1"/>
    <xf numFmtId="0" fontId="19" fillId="2" borderId="5" xfId="0" applyFont="1" applyFill="1" applyBorder="1"/>
    <xf numFmtId="49" fontId="6" fillId="2" borderId="7" xfId="0" applyNumberFormat="1" applyFont="1" applyFill="1" applyBorder="1" applyAlignment="1">
      <alignment horizontal="center" vertical="center" wrapText="1"/>
    </xf>
    <xf numFmtId="4" fontId="5" fillId="2" borderId="7" xfId="0" applyNumberFormat="1" applyFont="1" applyFill="1" applyBorder="1" applyAlignment="1">
      <alignment horizontal="center" vertical="center"/>
    </xf>
    <xf numFmtId="49" fontId="5" fillId="4" borderId="6" xfId="0" applyNumberFormat="1" applyFont="1" applyFill="1" applyBorder="1" applyAlignment="1">
      <alignment vertical="top" wrapText="1"/>
    </xf>
    <xf numFmtId="0" fontId="6" fillId="4" borderId="6" xfId="0" applyFont="1" applyFill="1" applyBorder="1" applyAlignment="1">
      <alignment horizontal="justify" vertical="center" wrapText="1"/>
    </xf>
    <xf numFmtId="4" fontId="6" fillId="4" borderId="6" xfId="0" applyNumberFormat="1" applyFont="1" applyFill="1" applyBorder="1" applyAlignment="1">
      <alignment vertical="center"/>
    </xf>
    <xf numFmtId="0" fontId="5" fillId="4" borderId="6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vertical="center" wrapText="1"/>
    </xf>
    <xf numFmtId="0" fontId="15" fillId="2" borderId="6" xfId="0" applyFont="1" applyFill="1" applyBorder="1"/>
    <xf numFmtId="0" fontId="6" fillId="2" borderId="1" xfId="0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top"/>
    </xf>
    <xf numFmtId="4" fontId="9" fillId="2" borderId="1" xfId="0" applyNumberFormat="1" applyFont="1" applyFill="1" applyBorder="1" applyAlignment="1">
      <alignment vertical="center"/>
    </xf>
    <xf numFmtId="0" fontId="0" fillId="2" borderId="1" xfId="0" applyFill="1" applyBorder="1"/>
    <xf numFmtId="0" fontId="0" fillId="2" borderId="1" xfId="0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3" fontId="1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wrapText="1"/>
    </xf>
    <xf numFmtId="4" fontId="4" fillId="2" borderId="1" xfId="0" applyNumberFormat="1" applyFont="1" applyFill="1" applyBorder="1" applyAlignment="1">
      <alignment vertical="top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/>
    <xf numFmtId="0" fontId="0" fillId="2" borderId="0" xfId="0" applyFill="1" applyAlignment="1">
      <alignment vertical="top"/>
    </xf>
    <xf numFmtId="0" fontId="0" fillId="2" borderId="0" xfId="0" applyFill="1" applyAlignment="1"/>
    <xf numFmtId="0" fontId="0" fillId="2" borderId="0" xfId="0" applyFill="1"/>
    <xf numFmtId="0" fontId="0" fillId="2" borderId="0" xfId="0" applyFill="1" applyAlignment="1">
      <alignment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right" wrapText="1"/>
    </xf>
    <xf numFmtId="0" fontId="9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right" vertical="center" wrapText="1"/>
    </xf>
    <xf numFmtId="0" fontId="0" fillId="2" borderId="3" xfId="0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8" fillId="2" borderId="0" xfId="0" applyFont="1" applyFill="1" applyBorder="1" applyAlignment="1"/>
    <xf numFmtId="0" fontId="12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wrapText="1"/>
    </xf>
    <xf numFmtId="4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5"/>
  <sheetViews>
    <sheetView tabSelected="1" zoomScale="80" zoomScaleNormal="80" workbookViewId="0">
      <selection activeCell="B26" sqref="B26:C27"/>
    </sheetView>
  </sheetViews>
  <sheetFormatPr defaultRowHeight="15" x14ac:dyDescent="0.25"/>
  <cols>
    <col min="1" max="1" width="6.85546875" style="1" customWidth="1"/>
    <col min="2" max="2" width="40.42578125" style="2" customWidth="1"/>
    <col min="3" max="3" width="15.5703125" style="1" customWidth="1"/>
    <col min="4" max="4" width="14.42578125" style="1" customWidth="1"/>
    <col min="5" max="5" width="13.7109375" customWidth="1"/>
    <col min="6" max="6" width="11.85546875" customWidth="1"/>
    <col min="7" max="7" width="18.7109375" style="3" customWidth="1"/>
    <col min="8" max="8" width="43.7109375" customWidth="1"/>
    <col min="9" max="9" width="8.5703125" customWidth="1"/>
    <col min="10" max="10" width="27.28515625" customWidth="1"/>
    <col min="11" max="1022" width="8.5703125" customWidth="1"/>
  </cols>
  <sheetData>
    <row r="1" spans="1:10" ht="95.25" customHeight="1" x14ac:dyDescent="0.25">
      <c r="A1" s="14"/>
      <c r="B1" s="110" t="s">
        <v>121</v>
      </c>
      <c r="C1" s="111"/>
      <c r="D1" s="111"/>
      <c r="E1" s="111"/>
      <c r="F1" s="111"/>
      <c r="G1" s="111"/>
      <c r="H1" s="112"/>
    </row>
    <row r="2" spans="1:10" ht="54" customHeight="1" x14ac:dyDescent="0.25">
      <c r="A2" s="119" t="s">
        <v>33</v>
      </c>
      <c r="B2" s="119"/>
      <c r="C2" s="119"/>
      <c r="D2" s="119"/>
      <c r="E2" s="119"/>
      <c r="F2" s="119"/>
      <c r="G2" s="119"/>
      <c r="H2" s="119"/>
      <c r="I2" s="4"/>
    </row>
    <row r="3" spans="1:10" ht="99" customHeight="1" x14ac:dyDescent="0.25">
      <c r="A3" s="31" t="s">
        <v>0</v>
      </c>
      <c r="B3" s="31" t="s">
        <v>1</v>
      </c>
      <c r="C3" s="32" t="s">
        <v>29</v>
      </c>
      <c r="D3" s="32" t="s">
        <v>30</v>
      </c>
      <c r="E3" s="33" t="s">
        <v>20</v>
      </c>
      <c r="F3" s="34" t="s">
        <v>2</v>
      </c>
      <c r="G3" s="33" t="s">
        <v>3</v>
      </c>
      <c r="H3" s="35" t="s">
        <v>21</v>
      </c>
      <c r="I3" s="4"/>
    </row>
    <row r="4" spans="1:10" ht="0.75" customHeight="1" x14ac:dyDescent="0.25">
      <c r="A4" s="36"/>
      <c r="B4" s="37"/>
      <c r="C4" s="38"/>
      <c r="D4" s="38"/>
      <c r="E4" s="39"/>
      <c r="F4" s="39"/>
      <c r="G4" s="39"/>
      <c r="H4" s="40"/>
    </row>
    <row r="5" spans="1:10" ht="57.75" customHeight="1" x14ac:dyDescent="0.25">
      <c r="A5" s="116" t="s">
        <v>116</v>
      </c>
      <c r="B5" s="116"/>
      <c r="C5" s="116"/>
      <c r="D5" s="116"/>
      <c r="E5" s="116"/>
      <c r="F5" s="116"/>
      <c r="G5" s="116"/>
      <c r="H5" s="116"/>
    </row>
    <row r="6" spans="1:10" s="5" customFormat="1" ht="60" x14ac:dyDescent="0.25">
      <c r="A6" s="41" t="s">
        <v>28</v>
      </c>
      <c r="B6" s="42" t="s">
        <v>38</v>
      </c>
      <c r="C6" s="43">
        <v>3000000</v>
      </c>
      <c r="D6" s="42"/>
      <c r="E6" s="8" t="s">
        <v>40</v>
      </c>
      <c r="F6" s="42" t="s">
        <v>46</v>
      </c>
      <c r="G6" s="42" t="s">
        <v>44</v>
      </c>
      <c r="H6" s="10" t="s">
        <v>36</v>
      </c>
    </row>
    <row r="7" spans="1:10" x14ac:dyDescent="0.25">
      <c r="A7" s="44"/>
      <c r="B7" s="45" t="s">
        <v>4</v>
      </c>
      <c r="C7" s="46">
        <f>SUM(C6)</f>
        <v>3000000</v>
      </c>
      <c r="D7" s="46"/>
      <c r="E7" s="47"/>
      <c r="F7" s="47"/>
      <c r="G7" s="47"/>
      <c r="H7" s="40"/>
    </row>
    <row r="8" spans="1:10" ht="39.75" customHeight="1" x14ac:dyDescent="0.25">
      <c r="A8" s="117" t="s">
        <v>5</v>
      </c>
      <c r="B8" s="117"/>
      <c r="C8" s="117"/>
      <c r="D8" s="117"/>
      <c r="E8" s="117"/>
      <c r="F8" s="117"/>
      <c r="G8" s="117"/>
      <c r="H8" s="117"/>
    </row>
    <row r="9" spans="1:10" ht="26.25" customHeight="1" x14ac:dyDescent="0.25">
      <c r="A9" s="11" t="s">
        <v>19</v>
      </c>
      <c r="B9" s="10"/>
      <c r="C9" s="48"/>
      <c r="D9" s="48"/>
      <c r="E9" s="85"/>
      <c r="F9" s="85"/>
      <c r="G9" s="49"/>
      <c r="H9" s="50"/>
    </row>
    <row r="10" spans="1:10" ht="30.75" customHeight="1" x14ac:dyDescent="0.25">
      <c r="A10" s="51"/>
      <c r="B10" s="45" t="s">
        <v>6</v>
      </c>
      <c r="C10" s="48"/>
      <c r="D10" s="48"/>
      <c r="E10" s="47"/>
      <c r="F10" s="47"/>
      <c r="G10" s="47"/>
      <c r="H10" s="40"/>
    </row>
    <row r="11" spans="1:10" ht="50.25" customHeight="1" x14ac:dyDescent="0.25">
      <c r="A11" s="117" t="s">
        <v>7</v>
      </c>
      <c r="B11" s="117"/>
      <c r="C11" s="117"/>
      <c r="D11" s="117"/>
      <c r="E11" s="117"/>
      <c r="F11" s="117"/>
      <c r="G11" s="117"/>
      <c r="H11" s="117"/>
    </row>
    <row r="12" spans="1:10" ht="108" customHeight="1" x14ac:dyDescent="0.25">
      <c r="A12" s="7" t="s">
        <v>8</v>
      </c>
      <c r="B12" s="8" t="s">
        <v>35</v>
      </c>
      <c r="C12" s="9">
        <v>11000000</v>
      </c>
      <c r="D12" s="9"/>
      <c r="E12" s="8" t="s">
        <v>40</v>
      </c>
      <c r="F12" s="8" t="s">
        <v>47</v>
      </c>
      <c r="G12" s="8" t="s">
        <v>43</v>
      </c>
      <c r="H12" s="10" t="s">
        <v>36</v>
      </c>
      <c r="J12" s="101"/>
    </row>
    <row r="13" spans="1:10" ht="141.75" customHeight="1" x14ac:dyDescent="0.25">
      <c r="A13" s="7" t="s">
        <v>24</v>
      </c>
      <c r="B13" s="8" t="s">
        <v>55</v>
      </c>
      <c r="C13" s="9">
        <v>699415</v>
      </c>
      <c r="D13" s="9"/>
      <c r="E13" s="8" t="s">
        <v>40</v>
      </c>
      <c r="F13" s="8" t="s">
        <v>56</v>
      </c>
      <c r="G13" s="8" t="s">
        <v>43</v>
      </c>
      <c r="H13" s="10" t="s">
        <v>36</v>
      </c>
      <c r="J13" s="101"/>
    </row>
    <row r="14" spans="1:10" ht="138.75" customHeight="1" x14ac:dyDescent="0.25">
      <c r="A14" s="7" t="s">
        <v>26</v>
      </c>
      <c r="B14" s="8" t="s">
        <v>86</v>
      </c>
      <c r="C14" s="9">
        <v>905400</v>
      </c>
      <c r="D14" s="9"/>
      <c r="E14" s="8" t="s">
        <v>40</v>
      </c>
      <c r="F14" s="8" t="s">
        <v>56</v>
      </c>
      <c r="G14" s="8" t="s">
        <v>43</v>
      </c>
      <c r="H14" s="10" t="s">
        <v>36</v>
      </c>
      <c r="J14" s="101"/>
    </row>
    <row r="15" spans="1:10" ht="140.25" customHeight="1" x14ac:dyDescent="0.25">
      <c r="A15" s="7" t="s">
        <v>27</v>
      </c>
      <c r="B15" s="8" t="s">
        <v>61</v>
      </c>
      <c r="C15" s="9">
        <v>939800</v>
      </c>
      <c r="D15" s="9"/>
      <c r="E15" s="8" t="s">
        <v>40</v>
      </c>
      <c r="F15" s="8" t="s">
        <v>56</v>
      </c>
      <c r="G15" s="8" t="s">
        <v>43</v>
      </c>
      <c r="H15" s="10" t="s">
        <v>36</v>
      </c>
      <c r="J15" s="102"/>
    </row>
    <row r="16" spans="1:10" ht="111.75" customHeight="1" x14ac:dyDescent="0.25">
      <c r="A16" s="7" t="s">
        <v>54</v>
      </c>
      <c r="B16" s="8" t="s">
        <v>42</v>
      </c>
      <c r="C16" s="9">
        <v>1500000</v>
      </c>
      <c r="D16" s="9"/>
      <c r="E16" s="8" t="s">
        <v>40</v>
      </c>
      <c r="F16" s="8" t="s">
        <v>48</v>
      </c>
      <c r="G16" s="8" t="s">
        <v>45</v>
      </c>
      <c r="H16" s="10" t="s">
        <v>36</v>
      </c>
      <c r="J16" s="102"/>
    </row>
    <row r="17" spans="1:8" ht="113.25" customHeight="1" x14ac:dyDescent="0.25">
      <c r="A17" s="7" t="s">
        <v>57</v>
      </c>
      <c r="B17" s="8" t="s">
        <v>60</v>
      </c>
      <c r="C17" s="9">
        <v>28000000</v>
      </c>
      <c r="D17" s="9"/>
      <c r="E17" s="8" t="s">
        <v>40</v>
      </c>
      <c r="F17" s="8" t="s">
        <v>95</v>
      </c>
      <c r="G17" s="8" t="s">
        <v>43</v>
      </c>
      <c r="H17" s="10" t="s">
        <v>36</v>
      </c>
    </row>
    <row r="18" spans="1:8" ht="109.5" customHeight="1" x14ac:dyDescent="0.25">
      <c r="A18" s="7" t="s">
        <v>58</v>
      </c>
      <c r="B18" s="8" t="s">
        <v>62</v>
      </c>
      <c r="C18" s="9">
        <v>22000000</v>
      </c>
      <c r="D18" s="9"/>
      <c r="E18" s="8" t="s">
        <v>40</v>
      </c>
      <c r="F18" s="8" t="s">
        <v>95</v>
      </c>
      <c r="G18" s="8" t="s">
        <v>43</v>
      </c>
      <c r="H18" s="10" t="s">
        <v>36</v>
      </c>
    </row>
    <row r="19" spans="1:8" ht="105" customHeight="1" x14ac:dyDescent="0.25">
      <c r="A19" s="7" t="s">
        <v>59</v>
      </c>
      <c r="B19" s="8" t="s">
        <v>63</v>
      </c>
      <c r="C19" s="9">
        <v>37000000</v>
      </c>
      <c r="D19" s="9"/>
      <c r="E19" s="8" t="s">
        <v>40</v>
      </c>
      <c r="F19" s="8" t="s">
        <v>95</v>
      </c>
      <c r="G19" s="8" t="s">
        <v>43</v>
      </c>
      <c r="H19" s="10" t="s">
        <v>36</v>
      </c>
    </row>
    <row r="20" spans="1:8" ht="158.25" customHeight="1" x14ac:dyDescent="0.25">
      <c r="A20" s="11" t="s">
        <v>74</v>
      </c>
      <c r="B20" s="122" t="s">
        <v>65</v>
      </c>
      <c r="C20" s="123">
        <v>60100000</v>
      </c>
      <c r="D20" s="9">
        <v>56473295</v>
      </c>
      <c r="E20" s="8" t="s">
        <v>40</v>
      </c>
      <c r="F20" s="8" t="s">
        <v>46</v>
      </c>
      <c r="G20" s="8" t="s">
        <v>43</v>
      </c>
      <c r="H20" s="10" t="s">
        <v>84</v>
      </c>
    </row>
    <row r="21" spans="1:8" ht="113.25" customHeight="1" x14ac:dyDescent="0.25">
      <c r="A21" s="11" t="s">
        <v>76</v>
      </c>
      <c r="B21" s="8" t="s">
        <v>82</v>
      </c>
      <c r="C21" s="9">
        <v>300000</v>
      </c>
      <c r="D21" s="9">
        <v>300000</v>
      </c>
      <c r="E21" s="8" t="s">
        <v>40</v>
      </c>
      <c r="F21" s="8" t="s">
        <v>75</v>
      </c>
      <c r="G21" s="8" t="s">
        <v>78</v>
      </c>
      <c r="H21" s="10" t="s">
        <v>36</v>
      </c>
    </row>
    <row r="22" spans="1:8" ht="125.25" customHeight="1" x14ac:dyDescent="0.25">
      <c r="A22" s="11" t="s">
        <v>77</v>
      </c>
      <c r="B22" s="8" t="s">
        <v>83</v>
      </c>
      <c r="C22" s="9">
        <v>500000</v>
      </c>
      <c r="D22" s="9">
        <v>500000</v>
      </c>
      <c r="E22" s="8" t="s">
        <v>40</v>
      </c>
      <c r="F22" s="8" t="s">
        <v>75</v>
      </c>
      <c r="G22" s="8" t="s">
        <v>78</v>
      </c>
      <c r="H22" s="10" t="s">
        <v>36</v>
      </c>
    </row>
    <row r="23" spans="1:8" ht="130.5" customHeight="1" x14ac:dyDescent="0.25">
      <c r="A23" s="11" t="s">
        <v>97</v>
      </c>
      <c r="B23" s="122" t="s">
        <v>120</v>
      </c>
      <c r="C23" s="123">
        <v>1490000</v>
      </c>
      <c r="D23" s="9"/>
      <c r="E23" s="8" t="s">
        <v>40</v>
      </c>
      <c r="F23" s="8" t="s">
        <v>48</v>
      </c>
      <c r="G23" s="8" t="s">
        <v>43</v>
      </c>
      <c r="H23" s="10" t="s">
        <v>36</v>
      </c>
    </row>
    <row r="24" spans="1:8" ht="141" customHeight="1" x14ac:dyDescent="0.25">
      <c r="A24" s="11" t="s">
        <v>99</v>
      </c>
      <c r="B24" s="8" t="s">
        <v>103</v>
      </c>
      <c r="C24" s="9">
        <v>330000</v>
      </c>
      <c r="D24" s="9"/>
      <c r="E24" s="8" t="s">
        <v>40</v>
      </c>
      <c r="F24" s="8" t="s">
        <v>48</v>
      </c>
      <c r="G24" s="8" t="s">
        <v>43</v>
      </c>
      <c r="H24" s="10" t="s">
        <v>36</v>
      </c>
    </row>
    <row r="25" spans="1:8" ht="90" x14ac:dyDescent="0.25">
      <c r="A25" s="11" t="s">
        <v>100</v>
      </c>
      <c r="B25" s="29" t="s">
        <v>104</v>
      </c>
      <c r="C25" s="9">
        <v>630000</v>
      </c>
      <c r="D25" s="9"/>
      <c r="E25" s="8" t="s">
        <v>40</v>
      </c>
      <c r="F25" s="8" t="s">
        <v>101</v>
      </c>
      <c r="G25" s="8" t="s">
        <v>43</v>
      </c>
      <c r="H25" s="10" t="s">
        <v>36</v>
      </c>
    </row>
    <row r="26" spans="1:8" ht="102" customHeight="1" x14ac:dyDescent="0.25">
      <c r="A26" s="52" t="s">
        <v>110</v>
      </c>
      <c r="B26" s="126" t="s">
        <v>109</v>
      </c>
      <c r="C26" s="123">
        <v>380000</v>
      </c>
      <c r="D26" s="53"/>
      <c r="E26" s="8" t="s">
        <v>40</v>
      </c>
      <c r="F26" s="8" t="s">
        <v>112</v>
      </c>
      <c r="G26" s="8" t="s">
        <v>43</v>
      </c>
      <c r="H26" s="10" t="s">
        <v>36</v>
      </c>
    </row>
    <row r="27" spans="1:8" ht="119.25" customHeight="1" x14ac:dyDescent="0.25">
      <c r="A27" s="11" t="s">
        <v>111</v>
      </c>
      <c r="B27" s="125" t="s">
        <v>115</v>
      </c>
      <c r="C27" s="123">
        <v>430000</v>
      </c>
      <c r="D27" s="9"/>
      <c r="E27" s="8" t="s">
        <v>40</v>
      </c>
      <c r="F27" s="8" t="s">
        <v>112</v>
      </c>
      <c r="G27" s="8" t="s">
        <v>43</v>
      </c>
      <c r="H27" s="10" t="s">
        <v>36</v>
      </c>
    </row>
    <row r="28" spans="1:8" ht="119.25" customHeight="1" x14ac:dyDescent="0.25">
      <c r="A28" s="11" t="s">
        <v>113</v>
      </c>
      <c r="B28" s="124" t="s">
        <v>117</v>
      </c>
      <c r="C28" s="123">
        <v>960000</v>
      </c>
      <c r="D28" s="9"/>
      <c r="E28" s="8" t="s">
        <v>40</v>
      </c>
      <c r="F28" s="8" t="s">
        <v>112</v>
      </c>
      <c r="G28" s="8" t="s">
        <v>43</v>
      </c>
      <c r="H28" s="10" t="s">
        <v>36</v>
      </c>
    </row>
    <row r="29" spans="1:8" ht="129.75" customHeight="1" x14ac:dyDescent="0.25">
      <c r="A29" s="11" t="s">
        <v>114</v>
      </c>
      <c r="B29" s="125" t="s">
        <v>118</v>
      </c>
      <c r="C29" s="123">
        <v>940000</v>
      </c>
      <c r="D29" s="9"/>
      <c r="E29" s="8" t="s">
        <v>40</v>
      </c>
      <c r="F29" s="8" t="s">
        <v>112</v>
      </c>
      <c r="G29" s="8" t="s">
        <v>43</v>
      </c>
      <c r="H29" s="10" t="s">
        <v>36</v>
      </c>
    </row>
    <row r="30" spans="1:8" s="5" customFormat="1" ht="55.5" customHeight="1" x14ac:dyDescent="0.25">
      <c r="A30" s="54"/>
      <c r="B30" s="55" t="s">
        <v>9</v>
      </c>
      <c r="C30" s="56">
        <f>SUM(C12:C29)</f>
        <v>168104615</v>
      </c>
      <c r="D30" s="57"/>
      <c r="E30" s="50"/>
      <c r="F30" s="50"/>
      <c r="G30" s="50"/>
      <c r="H30" s="40"/>
    </row>
    <row r="31" spans="1:8" ht="42.75" customHeight="1" x14ac:dyDescent="0.25">
      <c r="A31" s="103" t="s">
        <v>31</v>
      </c>
      <c r="B31" s="103"/>
      <c r="C31" s="57"/>
      <c r="D31" s="57"/>
      <c r="E31" s="50"/>
      <c r="F31" s="50"/>
      <c r="G31" s="50"/>
      <c r="H31" s="40"/>
    </row>
    <row r="32" spans="1:8" ht="61.5" customHeight="1" x14ac:dyDescent="0.25">
      <c r="A32" s="103" t="s">
        <v>32</v>
      </c>
      <c r="B32" s="103"/>
      <c r="C32" s="57"/>
      <c r="D32" s="57">
        <f>D31/2</f>
        <v>0</v>
      </c>
      <c r="E32" s="50"/>
      <c r="F32" s="50"/>
      <c r="G32" s="50"/>
      <c r="H32" s="40"/>
    </row>
    <row r="33" spans="1:8" ht="51" customHeight="1" x14ac:dyDescent="0.25">
      <c r="A33" s="117" t="s">
        <v>10</v>
      </c>
      <c r="B33" s="117"/>
      <c r="C33" s="117"/>
      <c r="D33" s="117"/>
      <c r="E33" s="117"/>
      <c r="F33" s="117"/>
      <c r="G33" s="117"/>
      <c r="H33" s="117"/>
    </row>
    <row r="34" spans="1:8" s="6" customFormat="1" ht="87.75" customHeight="1" x14ac:dyDescent="0.2">
      <c r="A34" s="11" t="s">
        <v>71</v>
      </c>
      <c r="B34" s="8" t="s">
        <v>73</v>
      </c>
      <c r="C34" s="58">
        <v>741044</v>
      </c>
      <c r="D34" s="85"/>
      <c r="E34" s="8" t="s">
        <v>40</v>
      </c>
      <c r="F34" s="8" t="s">
        <v>95</v>
      </c>
      <c r="G34" s="8" t="s">
        <v>72</v>
      </c>
      <c r="H34" s="8" t="s">
        <v>36</v>
      </c>
    </row>
    <row r="35" spans="1:8" s="5" customFormat="1" ht="29.25" customHeight="1" x14ac:dyDescent="0.25">
      <c r="A35" s="59"/>
      <c r="B35" s="120" t="s">
        <v>11</v>
      </c>
      <c r="C35" s="121">
        <f>SUM(C34)</f>
        <v>741044</v>
      </c>
      <c r="D35" s="60"/>
      <c r="E35" s="59"/>
      <c r="F35" s="59"/>
      <c r="G35" s="59"/>
      <c r="H35" s="40"/>
    </row>
    <row r="36" spans="1:8" s="5" customFormat="1" ht="55.5" customHeight="1" x14ac:dyDescent="0.25">
      <c r="A36" s="117" t="s">
        <v>12</v>
      </c>
      <c r="B36" s="117"/>
      <c r="C36" s="117"/>
      <c r="D36" s="117"/>
      <c r="E36" s="117"/>
      <c r="F36" s="117"/>
      <c r="G36" s="117"/>
      <c r="H36" s="117"/>
    </row>
    <row r="37" spans="1:8" ht="29.25" customHeight="1" x14ac:dyDescent="0.25">
      <c r="A37" s="61" t="s">
        <v>22</v>
      </c>
      <c r="B37" s="62"/>
      <c r="C37" s="63"/>
      <c r="D37" s="63"/>
      <c r="E37" s="64"/>
      <c r="F37" s="65"/>
      <c r="G37" s="64"/>
      <c r="H37" s="62"/>
    </row>
    <row r="38" spans="1:8" ht="37.5" customHeight="1" x14ac:dyDescent="0.25">
      <c r="A38" s="66"/>
      <c r="B38" s="67" t="s">
        <v>13</v>
      </c>
      <c r="C38" s="68">
        <f>SUM(C37:C37)</f>
        <v>0</v>
      </c>
      <c r="D38" s="69"/>
      <c r="E38" s="66"/>
      <c r="F38" s="66"/>
      <c r="G38" s="66"/>
      <c r="H38" s="70"/>
    </row>
    <row r="39" spans="1:8" ht="63" customHeight="1" x14ac:dyDescent="0.25">
      <c r="A39" s="118" t="s">
        <v>25</v>
      </c>
      <c r="B39" s="118"/>
      <c r="C39" s="118"/>
      <c r="D39" s="118"/>
      <c r="E39" s="118"/>
      <c r="F39" s="118"/>
      <c r="G39" s="118"/>
      <c r="H39" s="118"/>
    </row>
    <row r="40" spans="1:8" ht="86.25" customHeight="1" thickBot="1" x14ac:dyDescent="0.3">
      <c r="A40" s="71" t="s">
        <v>14</v>
      </c>
      <c r="B40" s="27" t="s">
        <v>37</v>
      </c>
      <c r="C40" s="72">
        <v>1499000</v>
      </c>
      <c r="D40" s="72"/>
      <c r="E40" s="27" t="s">
        <v>40</v>
      </c>
      <c r="F40" s="27" t="s">
        <v>49</v>
      </c>
      <c r="G40" s="27" t="s">
        <v>41</v>
      </c>
      <c r="H40" s="28" t="s">
        <v>36</v>
      </c>
    </row>
    <row r="41" spans="1:8" ht="122.25" customHeight="1" x14ac:dyDescent="0.25">
      <c r="A41" s="73"/>
      <c r="B41" s="74" t="s">
        <v>17</v>
      </c>
      <c r="C41" s="75">
        <f>SUM(C40)</f>
        <v>1499000</v>
      </c>
      <c r="D41" s="75"/>
      <c r="E41" s="76" t="s">
        <v>40</v>
      </c>
      <c r="F41" s="77"/>
      <c r="G41" s="77"/>
      <c r="H41" s="78"/>
    </row>
    <row r="42" spans="1:8" ht="80.25" customHeight="1" x14ac:dyDescent="0.25">
      <c r="A42" s="117" t="s">
        <v>16</v>
      </c>
      <c r="B42" s="117"/>
      <c r="C42" s="117"/>
      <c r="D42" s="117"/>
      <c r="E42" s="117"/>
      <c r="F42" s="117"/>
      <c r="G42" s="117"/>
      <c r="H42" s="117"/>
    </row>
    <row r="43" spans="1:8" ht="168" customHeight="1" x14ac:dyDescent="0.25">
      <c r="A43" s="11" t="s">
        <v>70</v>
      </c>
      <c r="B43" s="8" t="s">
        <v>67</v>
      </c>
      <c r="C43" s="58">
        <v>7059100</v>
      </c>
      <c r="D43" s="8"/>
      <c r="E43" s="8" t="s">
        <v>40</v>
      </c>
      <c r="F43" s="8" t="s">
        <v>68</v>
      </c>
      <c r="G43" s="8" t="s">
        <v>69</v>
      </c>
      <c r="H43" s="8" t="s">
        <v>36</v>
      </c>
    </row>
    <row r="44" spans="1:8" ht="136.5" customHeight="1" x14ac:dyDescent="0.25">
      <c r="A44" s="11" t="s">
        <v>79</v>
      </c>
      <c r="B44" s="8" t="s">
        <v>80</v>
      </c>
      <c r="C44" s="58">
        <v>400000</v>
      </c>
      <c r="D44" s="8"/>
      <c r="E44" s="8" t="s">
        <v>40</v>
      </c>
      <c r="F44" s="8" t="s">
        <v>81</v>
      </c>
      <c r="G44" s="8" t="s">
        <v>69</v>
      </c>
      <c r="H44" s="8" t="s">
        <v>36</v>
      </c>
    </row>
    <row r="45" spans="1:8" ht="145.5" customHeight="1" x14ac:dyDescent="0.25">
      <c r="A45" s="11" t="s">
        <v>98</v>
      </c>
      <c r="B45" s="8" t="s">
        <v>105</v>
      </c>
      <c r="C45" s="58">
        <v>35000</v>
      </c>
      <c r="D45" s="8"/>
      <c r="E45" s="8" t="s">
        <v>40</v>
      </c>
      <c r="F45" s="8" t="s">
        <v>48</v>
      </c>
      <c r="G45" s="8" t="s">
        <v>69</v>
      </c>
      <c r="H45" s="8" t="s">
        <v>36</v>
      </c>
    </row>
    <row r="46" spans="1:8" ht="62.25" customHeight="1" x14ac:dyDescent="0.25">
      <c r="A46" s="85"/>
      <c r="B46" s="79" t="s">
        <v>18</v>
      </c>
      <c r="C46" s="80">
        <f>SUM(C43:C45)</f>
        <v>7494100</v>
      </c>
      <c r="D46" s="80"/>
      <c r="E46" s="85"/>
      <c r="F46" s="85"/>
      <c r="G46" s="85"/>
      <c r="H46" s="40"/>
    </row>
    <row r="47" spans="1:8" ht="95.25" customHeight="1" x14ac:dyDescent="0.25">
      <c r="A47" s="114" t="s">
        <v>52</v>
      </c>
      <c r="B47" s="115"/>
      <c r="C47" s="115"/>
      <c r="D47" s="115"/>
      <c r="E47" s="115"/>
      <c r="F47" s="115"/>
      <c r="G47" s="115"/>
      <c r="H47" s="115"/>
    </row>
    <row r="48" spans="1:8" ht="127.5" customHeight="1" x14ac:dyDescent="0.25">
      <c r="A48" s="41" t="s">
        <v>51</v>
      </c>
      <c r="B48" s="10" t="s">
        <v>53</v>
      </c>
      <c r="C48" s="58">
        <v>1400000</v>
      </c>
      <c r="D48" s="81"/>
      <c r="E48" s="8" t="s">
        <v>40</v>
      </c>
      <c r="F48" s="10" t="s">
        <v>46</v>
      </c>
      <c r="G48" s="10" t="s">
        <v>50</v>
      </c>
      <c r="H48" s="10" t="s">
        <v>36</v>
      </c>
    </row>
    <row r="49" spans="1:10" ht="84.75" customHeight="1" x14ac:dyDescent="0.25">
      <c r="A49" s="41" t="s">
        <v>64</v>
      </c>
      <c r="B49" s="10" t="s">
        <v>85</v>
      </c>
      <c r="C49" s="58">
        <v>210000</v>
      </c>
      <c r="D49" s="82">
        <v>210000</v>
      </c>
      <c r="E49" s="8" t="s">
        <v>40</v>
      </c>
      <c r="F49" s="10" t="s">
        <v>75</v>
      </c>
      <c r="G49" s="10" t="s">
        <v>44</v>
      </c>
      <c r="H49" s="10" t="s">
        <v>36</v>
      </c>
    </row>
    <row r="50" spans="1:10" ht="189" customHeight="1" x14ac:dyDescent="0.25">
      <c r="A50" s="41" t="s">
        <v>94</v>
      </c>
      <c r="B50" s="10" t="s">
        <v>119</v>
      </c>
      <c r="C50" s="58">
        <v>2500000</v>
      </c>
      <c r="D50" s="82"/>
      <c r="E50" s="8" t="s">
        <v>40</v>
      </c>
      <c r="F50" s="10" t="s">
        <v>95</v>
      </c>
      <c r="G50" s="10" t="s">
        <v>96</v>
      </c>
      <c r="H50" s="10" t="s">
        <v>36</v>
      </c>
    </row>
    <row r="51" spans="1:10" ht="121.5" customHeight="1" x14ac:dyDescent="0.25">
      <c r="A51" s="15" t="s">
        <v>106</v>
      </c>
      <c r="B51" s="13" t="s">
        <v>108</v>
      </c>
      <c r="C51" s="83">
        <v>1500000</v>
      </c>
      <c r="D51" s="20"/>
      <c r="E51" s="12" t="s">
        <v>40</v>
      </c>
      <c r="F51" s="13" t="s">
        <v>107</v>
      </c>
      <c r="G51" s="13"/>
      <c r="H51" s="10" t="s">
        <v>36</v>
      </c>
    </row>
    <row r="52" spans="1:10" ht="54.75" customHeight="1" x14ac:dyDescent="0.25">
      <c r="A52" s="86"/>
      <c r="B52" s="18" t="s">
        <v>102</v>
      </c>
      <c r="C52" s="87">
        <f>SUM(C48:C51)</f>
        <v>5610000</v>
      </c>
      <c r="D52" s="86"/>
      <c r="E52" s="88"/>
      <c r="F52" s="88"/>
      <c r="G52" s="89"/>
      <c r="H52" s="88"/>
    </row>
    <row r="53" spans="1:10" ht="30.75" customHeight="1" x14ac:dyDescent="0.25">
      <c r="A53" s="17"/>
      <c r="B53" s="18" t="s">
        <v>93</v>
      </c>
      <c r="C53" s="19">
        <f>C7+C30+C35+C41+C46+C52</f>
        <v>186448759</v>
      </c>
      <c r="D53" s="19"/>
      <c r="E53" s="17"/>
      <c r="F53" s="17"/>
      <c r="G53" s="17"/>
      <c r="H53" s="16"/>
    </row>
    <row r="54" spans="1:10" ht="48" customHeight="1" x14ac:dyDescent="0.25">
      <c r="A54" s="104" t="s">
        <v>92</v>
      </c>
      <c r="B54" s="105"/>
      <c r="C54" s="105"/>
      <c r="D54" s="105"/>
      <c r="E54" s="105"/>
      <c r="F54" s="105"/>
      <c r="G54" s="105"/>
      <c r="H54" s="106"/>
    </row>
    <row r="55" spans="1:10" ht="92.25" customHeight="1" x14ac:dyDescent="0.25">
      <c r="A55" s="15" t="s">
        <v>87</v>
      </c>
      <c r="B55" s="90" t="s">
        <v>88</v>
      </c>
      <c r="C55" s="84">
        <v>23324942</v>
      </c>
      <c r="D55" s="91"/>
      <c r="E55" s="12" t="s">
        <v>40</v>
      </c>
      <c r="F55" s="12" t="s">
        <v>89</v>
      </c>
      <c r="G55" s="12" t="s">
        <v>90</v>
      </c>
      <c r="H55" s="10" t="s">
        <v>36</v>
      </c>
    </row>
    <row r="56" spans="1:10" ht="44.25" customHeight="1" x14ac:dyDescent="0.25">
      <c r="A56" s="15"/>
      <c r="B56" s="18" t="s">
        <v>91</v>
      </c>
      <c r="C56" s="92">
        <f>SUM(C55)</f>
        <v>23324942</v>
      </c>
      <c r="D56" s="91"/>
      <c r="E56" s="12"/>
      <c r="F56" s="12"/>
      <c r="G56" s="12"/>
      <c r="H56" s="10"/>
      <c r="J56" s="30"/>
    </row>
    <row r="57" spans="1:10" ht="63.75" customHeight="1" x14ac:dyDescent="0.25">
      <c r="A57" s="86"/>
      <c r="B57" s="93" t="s">
        <v>15</v>
      </c>
      <c r="C57" s="94">
        <f>C7+C30+C35+C41+C52+C56+C46</f>
        <v>209773701</v>
      </c>
      <c r="D57" s="95"/>
      <c r="E57" s="96"/>
      <c r="F57" s="96"/>
      <c r="G57" s="90"/>
      <c r="H57" s="96"/>
    </row>
    <row r="58" spans="1:10" x14ac:dyDescent="0.25">
      <c r="A58" s="97"/>
      <c r="B58" s="98"/>
      <c r="C58" s="97"/>
      <c r="D58" s="97"/>
      <c r="E58" s="99"/>
      <c r="F58" s="99"/>
      <c r="G58" s="100"/>
      <c r="H58" s="99"/>
    </row>
    <row r="59" spans="1:10" ht="23.25" customHeight="1" x14ac:dyDescent="0.3">
      <c r="A59" s="113" t="s">
        <v>23</v>
      </c>
      <c r="B59" s="113"/>
      <c r="C59" s="113"/>
      <c r="D59" s="22"/>
      <c r="E59" s="23"/>
      <c r="F59" s="23"/>
      <c r="G59" s="107" t="s">
        <v>34</v>
      </c>
      <c r="H59" s="107"/>
    </row>
    <row r="60" spans="1:10" ht="39.75" customHeight="1" x14ac:dyDescent="0.25">
      <c r="A60" s="21"/>
      <c r="B60" s="24"/>
      <c r="C60" s="22"/>
      <c r="D60" s="22"/>
      <c r="E60" s="23"/>
      <c r="F60" s="23"/>
      <c r="G60" s="25"/>
      <c r="H60" s="26"/>
    </row>
    <row r="61" spans="1:10" ht="60.75" customHeight="1" x14ac:dyDescent="0.3">
      <c r="A61" s="109" t="s">
        <v>39</v>
      </c>
      <c r="B61" s="109"/>
      <c r="C61" s="109"/>
      <c r="D61" s="22"/>
      <c r="E61" s="23"/>
      <c r="F61" s="107" t="s">
        <v>66</v>
      </c>
      <c r="G61" s="108"/>
      <c r="H61" s="108"/>
    </row>
    <row r="62" spans="1:10" ht="23.25" customHeight="1" x14ac:dyDescent="0.25"/>
    <row r="63" spans="1:10" ht="33.75" customHeight="1" x14ac:dyDescent="0.25"/>
    <row r="65" ht="30.75" customHeight="1" x14ac:dyDescent="0.25"/>
  </sheetData>
  <mergeCells count="17">
    <mergeCell ref="A31:B31"/>
    <mergeCell ref="A32:B32"/>
    <mergeCell ref="A54:H54"/>
    <mergeCell ref="F61:H61"/>
    <mergeCell ref="A61:C61"/>
    <mergeCell ref="B1:H1"/>
    <mergeCell ref="A59:C59"/>
    <mergeCell ref="A47:H47"/>
    <mergeCell ref="A5:H5"/>
    <mergeCell ref="A36:H36"/>
    <mergeCell ref="A39:H39"/>
    <mergeCell ref="A42:H42"/>
    <mergeCell ref="A8:H8"/>
    <mergeCell ref="A33:H33"/>
    <mergeCell ref="A11:H11"/>
    <mergeCell ref="A2:H2"/>
    <mergeCell ref="G59:H59"/>
  </mergeCells>
  <pageMargins left="1.2204724409448819" right="0.51181102362204722" top="0.78740157480314965" bottom="0" header="0" footer="0"/>
  <pageSetup paperSize="9" scale="63" firstPageNumber="0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Тетяна В. Щербакова</dc:creator>
  <dc:description/>
  <cp:lastModifiedBy>user22</cp:lastModifiedBy>
  <cp:revision>3</cp:revision>
  <cp:lastPrinted>2025-06-30T05:51:56Z</cp:lastPrinted>
  <dcterms:created xsi:type="dcterms:W3CDTF">2019-11-25T11:09:02Z</dcterms:created>
  <dcterms:modified xsi:type="dcterms:W3CDTF">2025-06-30T05:52:44Z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SPecialiST RePack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