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KB0\Desktop\Сесія 73\73 сесія\74 сесія\76 сесія\"/>
    </mc:Choice>
  </mc:AlternateContent>
  <bookViews>
    <workbookView xWindow="0" yWindow="0" windowWidth="28800" windowHeight="1231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42" i="1" l="1"/>
  <c r="C26" i="1"/>
  <c r="C47" i="1" l="1"/>
  <c r="C52" i="1" l="1"/>
  <c r="C7" i="1" l="1"/>
  <c r="C37" i="1" l="1"/>
  <c r="C48" i="1" s="1"/>
  <c r="D28" i="1"/>
  <c r="C34" i="1" l="1"/>
  <c r="C53" i="1" s="1"/>
</calcChain>
</file>

<file path=xl/sharedStrings.xml><?xml version="1.0" encoding="utf-8"?>
<sst xmlns="http://schemas.openxmlformats.org/spreadsheetml/2006/main" count="184" uniqueCount="112">
  <si>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</si>
  <si>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</si>
  <si>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</si>
  <si>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</si>
  <si>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</si>
  <si>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</si>
  <si>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</si>
  <si>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</si>
  <si>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</si>
  <si>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</si>
  <si>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</si>
  <si>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</si>
  <si>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</si>
  <si>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</si>
  <si>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</si>
  <si>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</si>
  <si>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</si>
  <si>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</si>
  <si>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</si>
  <si>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</si>
  <si>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</si>
  <si>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</si>
  <si>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</si>
  <si>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</si>
  <si>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</si>
  <si>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</si>
  <si>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</si>
  <si>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</si>
  <si>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</si>
  <si>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</si>
  <si>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</si>
  <si>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</si>
  <si>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</si>
  <si>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</si>
  <si>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</si>
  <si>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</si>
  <si>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</si>
  <si>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</si>
  <si>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</si>
  <si>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</si>
  <si>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</si>
  <si>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</si>
  <si>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</si>
  <si>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</si>
  <si>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</si>
  <si>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</si>
  <si>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</si>
  <si>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</si>
  <si>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</si>
  <si>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</si>
  <si>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</si>
  <si>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</si>
  <si>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</si>
  <si>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</si>
  <si>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</si>
  <si>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</si>
  <si>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січень-березень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</si>
  <si>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</si>
  <si>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</si>
  <si>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</si>
  <si>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</si>
  <si>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квітень-серпеь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</si>
  <si>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</si>
  <si>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</si>
  <si>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</si>
  <si>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</si>
  <si>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</si>
  <si>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Олександр ШУМЛЯНСЬКИЙ</t>
  </si>
  <si>
    <t>Капітальний ремонт громадського будинку за адресою: Київськаобл., м. Обухів, вул. Київська 24                               в т. ч. розроблення ПКД та експертиза</t>
  </si>
  <si>
    <t>травень-листопад</t>
  </si>
  <si>
    <t>Створення відповідних умов для працівників та інших відвідувачів</t>
  </si>
  <si>
    <t>7.1</t>
  </si>
  <si>
    <t>4.1</t>
  </si>
  <si>
    <t xml:space="preserve">Створення відповідних умов для працівників та інших відвідувачів </t>
  </si>
  <si>
    <t>Капітальний ремонт Обухівської центральної публічної бібліотеки за адресою: Київська обл., м. Обухів, вул. Київська, 14, в т. ч. розроблення ПКД та експертиза</t>
  </si>
  <si>
    <t>3.9</t>
  </si>
  <si>
    <t>лютий</t>
  </si>
  <si>
    <t>3.10</t>
  </si>
  <si>
    <t>3.11</t>
  </si>
  <si>
    <t>Модернізація харчоблоків</t>
  </si>
  <si>
    <t>7.2</t>
  </si>
  <si>
    <t xml:space="preserve">Виготовлення проєктно-кошторисної документації  в тому числі експертиза об'єкта з капітального ремонту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</si>
  <si>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листопад</t>
  </si>
  <si>
    <t xml:space="preserve">Виготовлення проєктно-кошторисної документації, в тому числі експертиза об'єкта з капітального ремонту харчоблоку Слобідського ліцею Обухівської міської ради, вул. І. Кабанця, 2, в с. Слобідка,  Обухівського району, Київської обл.  </t>
  </si>
  <si>
    <t xml:space="preserve">Виготовлення проєктно-кошторисної документації, в тому числі експертиза об'єкта з реконструкції харчоблоку, Академічного ліцею імені Володимира Мельника Обухівської міської ради, вул. 8 Листопада, 42, в м. Обухів, Обухівського району, Київської обл.  </t>
  </si>
  <si>
    <t>Виконавчий комітет Обухівської міської ради</t>
  </si>
  <si>
    <t>Розроблення ПКД "Будівництво водовідвідної системи від провулка Польового до вулиці Петрусенка в м. Обухів", в тому числі експертиза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</si>
  <si>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</si>
  <si>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color rgb="FF000000"/>
        <rFont val="Calibri"/>
        <family val="2"/>
        <charset val="204"/>
      </rPr>
      <t>ʼ</t>
    </r>
    <r>
      <rPr>
        <b/>
        <sz val="11"/>
        <color rgb="FF000000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</si>
  <si>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9.1</t>
  </si>
  <si>
    <t xml:space="preserve"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області. </t>
  </si>
  <si>
    <t>квітень-грудень</t>
  </si>
  <si>
    <t>Підвищення енергоефективності</t>
  </si>
  <si>
    <t>Разом по розділу 9</t>
  </si>
  <si>
    <t>Розділ 9. Субвенція з державного бюджету місцевим бюджетам на реалізацію проектів в рамках Програми з відновлення України</t>
  </si>
  <si>
    <t>Всього за рахунок коштів місцевого бюджету</t>
  </si>
  <si>
    <t xml:space="preserve">Додаток 
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(в редакції рішення Обухівської міської ради Київської області 
 від _____________ № _____________)                       </t>
  </si>
  <si>
    <t>699 415.00</t>
  </si>
  <si>
    <t>8.3</t>
  </si>
  <si>
    <t>квітень-серпень</t>
  </si>
  <si>
    <t>Забезпечення водопостачання</t>
  </si>
  <si>
    <t>3.12</t>
  </si>
  <si>
    <t>Виготовлення проєктно-кошторисної документації, в тому числі експертиза об'єкта з капітального ремонту третього поверху Академічного ліцей №1 імені А.С.Малишка Обухівської міської ради Київської області, за адресою: вул. Київська, 18, м. Обухів, Київська область.</t>
  </si>
  <si>
    <t>Нове будівництво свердловини по вул. Трипільській</t>
  </si>
  <si>
    <t>7.3</t>
  </si>
  <si>
    <t xml:space="preserve">Виготовлення ПКД та експертиза, "Капітальний ремонт системи опалення цокольного та першого поверху адміністративної будівлі Семенівської сільської ради Виконавчого комітету Обухівської міської ради Київської області, в с. Семенівка, вул. Макаренка, 2, Обухівського району, Київської області". </t>
  </si>
  <si>
    <t>3.13</t>
  </si>
  <si>
    <t>3.14</t>
  </si>
  <si>
    <t>травень-липень</t>
  </si>
  <si>
    <t>Разом по розділу 8</t>
  </si>
  <si>
    <t>Капітальний ремонт частини покрівлі Академічного ліцей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</si>
  <si>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вбиралень  Академічного ліцею №5 Обухівської міської ради Київської області, за адресою: вул. Академічна, 24 м. Обухів, Київська область,  в тому числі виготовлення КД та експертиза.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</si>
</sst>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0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6DCE5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164" fontId="0" fillId="0" borderId="0" xfId="0" applyNumberFormat="1" applyBorder="1"/>
    <xf numFmtId="0" fontId="0" fillId="0" borderId="0" xfId="0" applyFont="1"/>
    <xf numFmtId="0" fontId="13" fillId="0" borderId="0" xfId="0" applyFont="1"/>
    <xf numFmtId="49" fontId="11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0" fontId="0" fillId="2" borderId="1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0" fillId="2" borderId="1" xfId="0" applyFont="1" applyFill="1" applyBorder="1"/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justify" wrapText="1"/>
    </xf>
    <xf numFmtId="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/>
    <xf numFmtId="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4" fontId="9" fillId="4" borderId="1" xfId="0" applyNumberFormat="1" applyFont="1" applyFill="1" applyBorder="1"/>
    <xf numFmtId="4" fontId="1" fillId="2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justify" vertical="center" wrapText="1"/>
    </xf>
    <xf numFmtId="4" fontId="6" fillId="4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/>
    <xf numFmtId="0" fontId="0" fillId="2" borderId="0" xfId="0" applyFill="1" applyBorder="1" applyAlignment="1">
      <alignment vertical="top"/>
    </xf>
    <xf numFmtId="0" fontId="0" fillId="2" borderId="0" xfId="0" applyFill="1" applyBorder="1" applyAlignment="1"/>
    <xf numFmtId="0" fontId="0" fillId="2" borderId="0" xfId="0" applyFill="1" applyBorder="1"/>
    <xf numFmtId="0" fontId="5" fillId="2" borderId="0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wrapText="1"/>
    </xf>
    <xf numFmtId="4" fontId="6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wrapText="1"/>
    </xf>
    <xf numFmtId="0" fontId="17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4" fontId="15" fillId="0" borderId="1" xfId="0" applyNumberFormat="1" applyFont="1" applyBorder="1" applyAlignment="1">
      <alignment vertical="top"/>
    </xf>
    <xf numFmtId="0" fontId="10" fillId="4" borderId="1" xfId="0" applyFont="1" applyFill="1" applyBorder="1" applyAlignment="1">
      <alignment horizontal="justify" wrapText="1"/>
    </xf>
    <xf numFmtId="49" fontId="10" fillId="2" borderId="1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/>
    </xf>
    <xf numFmtId="4" fontId="15" fillId="0" borderId="0" xfId="0" applyNumberFormat="1" applyFont="1" applyAlignment="1">
      <alignment vertical="top"/>
    </xf>
    <xf numFmtId="49" fontId="11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right" wrapText="1"/>
    </xf>
    <xf numFmtId="0" fontId="15" fillId="2" borderId="0" xfId="0" applyFont="1" applyFill="1" applyBorder="1" applyAlignment="1">
      <alignment horizontal="right"/>
    </xf>
    <xf numFmtId="0" fontId="14" fillId="2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4" fillId="2" borderId="0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topLeftCell="A49" zoomScale="80" zoomScaleNormal="80" workbookViewId="0">
      <selection activeCell="C53" sqref="C53"/>
    </sheetView>
  </sheetViews>
  <sheetFormatPr defaultRowHeight="15" x14ac:dyDescent="0.25"/>
  <cols>
    <col min="1" max="1" width="6.85546875" style="1" customWidth="1"/>
    <col min="2" max="2" width="37.5703125" style="2" customWidth="1"/>
    <col min="3" max="3" width="15.5703125" style="1" customWidth="1"/>
    <col min="4" max="4" width="14.42578125" style="1" customWidth="1"/>
    <col min="5" max="5" width="13.7109375" customWidth="1"/>
    <col min="6" max="6" width="11.85546875" customWidth="1"/>
    <col min="7" max="7" width="16.7109375" style="3" customWidth="1"/>
    <col min="8" max="8" width="35.140625" customWidth="1"/>
    <col min="9" max="9" width="19.28515625" customWidth="1"/>
    <col min="10" max="10" width="17.7109375" customWidth="1"/>
    <col min="11" max="1026" width="8.5703125" customWidth="1"/>
  </cols>
  <sheetData>
    <row r="1" spans="1:13" ht="95.25" customHeight="1" x14ac:dyDescent="0.25">
      <c r="A1" s="15"/>
      <c r="B1" s="110" t="s">
        <v>96</v>
      </c>
      <c r="C1" s="111"/>
      <c r="D1" s="111"/>
      <c r="E1" s="111"/>
      <c r="F1" s="111"/>
      <c r="G1" s="111"/>
      <c r="H1" s="112"/>
    </row>
    <row r="2" spans="1:13" ht="61.5" customHeight="1" x14ac:dyDescent="0.25">
      <c r="A2" s="118" t="s">
        <v>33</v>
      </c>
      <c r="B2" s="118"/>
      <c r="C2" s="118"/>
      <c r="D2" s="118"/>
      <c r="E2" s="118"/>
      <c r="F2" s="118"/>
      <c r="G2" s="118"/>
      <c r="H2" s="118"/>
      <c r="I2" s="4"/>
      <c r="J2" s="4"/>
      <c r="K2" s="4"/>
      <c r="L2" s="4"/>
      <c r="M2" s="4"/>
    </row>
    <row r="3" spans="1:13" ht="99" customHeight="1" x14ac:dyDescent="0.25">
      <c r="A3" s="16" t="s">
        <v>0</v>
      </c>
      <c r="B3" s="16" t="s">
        <v>1</v>
      </c>
      <c r="C3" s="17" t="s">
        <v>29</v>
      </c>
      <c r="D3" s="17" t="s">
        <v>30</v>
      </c>
      <c r="E3" s="18" t="s">
        <v>20</v>
      </c>
      <c r="F3" s="19" t="s">
        <v>2</v>
      </c>
      <c r="G3" s="18" t="s">
        <v>3</v>
      </c>
      <c r="H3" s="20" t="s">
        <v>21</v>
      </c>
      <c r="I3" s="5"/>
      <c r="J3" s="5"/>
      <c r="K3" s="4"/>
      <c r="L3" s="4"/>
      <c r="M3" s="4"/>
    </row>
    <row r="4" spans="1:13" ht="0.75" customHeight="1" x14ac:dyDescent="0.25">
      <c r="A4" s="21"/>
      <c r="B4" s="22"/>
      <c r="C4" s="23"/>
      <c r="D4" s="23"/>
      <c r="E4" s="24"/>
      <c r="F4" s="24"/>
      <c r="G4" s="24"/>
      <c r="H4" s="25"/>
    </row>
    <row r="5" spans="1:13" ht="57.75" customHeight="1" x14ac:dyDescent="0.25">
      <c r="A5" s="116" t="s">
        <v>88</v>
      </c>
      <c r="B5" s="116"/>
      <c r="C5" s="116"/>
      <c r="D5" s="116"/>
      <c r="E5" s="116"/>
      <c r="F5" s="116"/>
      <c r="G5" s="116"/>
      <c r="H5" s="116"/>
    </row>
    <row r="6" spans="1:13" s="6" customFormat="1" ht="75" x14ac:dyDescent="0.25">
      <c r="A6" s="26" t="s">
        <v>28</v>
      </c>
      <c r="B6" s="27" t="s">
        <v>38</v>
      </c>
      <c r="C6" s="28">
        <v>3000000</v>
      </c>
      <c r="D6" s="27"/>
      <c r="E6" s="9" t="s">
        <v>40</v>
      </c>
      <c r="F6" s="27" t="s">
        <v>46</v>
      </c>
      <c r="G6" s="27" t="s">
        <v>44</v>
      </c>
      <c r="H6" s="11" t="s">
        <v>36</v>
      </c>
      <c r="I6" s="94"/>
    </row>
    <row r="7" spans="1:13" x14ac:dyDescent="0.25">
      <c r="A7" s="70"/>
      <c r="B7" s="71" t="s">
        <v>4</v>
      </c>
      <c r="C7" s="72">
        <f>SUM(C6)</f>
        <v>3000000</v>
      </c>
      <c r="D7" s="72"/>
      <c r="E7" s="73"/>
      <c r="F7" s="73"/>
      <c r="G7" s="73"/>
      <c r="H7" s="35"/>
    </row>
    <row r="8" spans="1:13" ht="39.75" customHeight="1" x14ac:dyDescent="0.25">
      <c r="A8" s="117" t="s">
        <v>5</v>
      </c>
      <c r="B8" s="117"/>
      <c r="C8" s="117"/>
      <c r="D8" s="117"/>
      <c r="E8" s="117"/>
      <c r="F8" s="117"/>
      <c r="G8" s="117"/>
      <c r="H8" s="117"/>
    </row>
    <row r="9" spans="1:13" ht="26.25" customHeight="1" x14ac:dyDescent="0.25">
      <c r="A9" s="36" t="s">
        <v>19</v>
      </c>
      <c r="B9" s="74"/>
      <c r="C9" s="75"/>
      <c r="D9" s="75"/>
      <c r="E9" s="69"/>
      <c r="F9" s="69"/>
      <c r="G9" s="76"/>
      <c r="H9" s="34"/>
    </row>
    <row r="10" spans="1:13" ht="30.75" customHeight="1" x14ac:dyDescent="0.25">
      <c r="A10" s="47"/>
      <c r="B10" s="71" t="s">
        <v>6</v>
      </c>
      <c r="C10" s="75"/>
      <c r="D10" s="75"/>
      <c r="E10" s="73"/>
      <c r="F10" s="73"/>
      <c r="G10" s="73"/>
      <c r="H10" s="35"/>
    </row>
    <row r="11" spans="1:13" ht="50.25" customHeight="1" x14ac:dyDescent="0.25">
      <c r="A11" s="117" t="s">
        <v>7</v>
      </c>
      <c r="B11" s="117"/>
      <c r="C11" s="117"/>
      <c r="D11" s="117"/>
      <c r="E11" s="117"/>
      <c r="F11" s="117"/>
      <c r="G11" s="117"/>
      <c r="H11" s="117"/>
    </row>
    <row r="12" spans="1:13" ht="108" customHeight="1" x14ac:dyDescent="0.25">
      <c r="A12" s="100" t="s">
        <v>8</v>
      </c>
      <c r="B12" s="97" t="s">
        <v>35</v>
      </c>
      <c r="C12" s="98">
        <v>11000000</v>
      </c>
      <c r="D12" s="98"/>
      <c r="E12" s="97" t="s">
        <v>40</v>
      </c>
      <c r="F12" s="97" t="s">
        <v>47</v>
      </c>
      <c r="G12" s="97" t="s">
        <v>43</v>
      </c>
      <c r="H12" s="95" t="s">
        <v>36</v>
      </c>
      <c r="I12" s="90"/>
    </row>
    <row r="13" spans="1:13" ht="141.75" customHeight="1" x14ac:dyDescent="0.25">
      <c r="A13" s="8" t="s">
        <v>24</v>
      </c>
      <c r="B13" s="9" t="s">
        <v>55</v>
      </c>
      <c r="C13" s="10" t="s">
        <v>97</v>
      </c>
      <c r="D13" s="10"/>
      <c r="E13" s="9" t="s">
        <v>40</v>
      </c>
      <c r="F13" s="9" t="s">
        <v>56</v>
      </c>
      <c r="G13" s="9" t="s">
        <v>43</v>
      </c>
      <c r="H13" s="11" t="s">
        <v>36</v>
      </c>
      <c r="I13" s="90"/>
    </row>
    <row r="14" spans="1:13" ht="138.75" customHeight="1" x14ac:dyDescent="0.25">
      <c r="A14" s="8" t="s">
        <v>26</v>
      </c>
      <c r="B14" s="9" t="s">
        <v>87</v>
      </c>
      <c r="C14" s="10">
        <v>905400</v>
      </c>
      <c r="D14" s="10"/>
      <c r="E14" s="9" t="s">
        <v>40</v>
      </c>
      <c r="F14" s="9" t="s">
        <v>56</v>
      </c>
      <c r="G14" s="9" t="s">
        <v>43</v>
      </c>
      <c r="H14" s="11" t="s">
        <v>36</v>
      </c>
      <c r="I14" s="90"/>
    </row>
    <row r="15" spans="1:13" ht="140.25" customHeight="1" x14ac:dyDescent="0.25">
      <c r="A15" s="8" t="s">
        <v>27</v>
      </c>
      <c r="B15" s="9" t="s">
        <v>62</v>
      </c>
      <c r="C15" s="10">
        <v>939800</v>
      </c>
      <c r="D15" s="10"/>
      <c r="E15" s="9" t="s">
        <v>40</v>
      </c>
      <c r="F15" s="9" t="s">
        <v>56</v>
      </c>
      <c r="G15" s="9" t="s">
        <v>43</v>
      </c>
      <c r="H15" s="11" t="s">
        <v>36</v>
      </c>
      <c r="I15" s="93"/>
    </row>
    <row r="16" spans="1:13" ht="111.75" customHeight="1" x14ac:dyDescent="0.25">
      <c r="A16" s="8" t="s">
        <v>54</v>
      </c>
      <c r="B16" s="9" t="s">
        <v>42</v>
      </c>
      <c r="C16" s="10">
        <v>1500000</v>
      </c>
      <c r="D16" s="10"/>
      <c r="E16" s="9" t="s">
        <v>40</v>
      </c>
      <c r="F16" s="9" t="s">
        <v>48</v>
      </c>
      <c r="G16" s="9" t="s">
        <v>45</v>
      </c>
      <c r="H16" s="11" t="s">
        <v>36</v>
      </c>
      <c r="I16" s="93"/>
    </row>
    <row r="17" spans="1:9" ht="113.25" customHeight="1" x14ac:dyDescent="0.25">
      <c r="A17" s="8" t="s">
        <v>57</v>
      </c>
      <c r="B17" s="9" t="s">
        <v>60</v>
      </c>
      <c r="C17" s="10">
        <v>28000000</v>
      </c>
      <c r="D17" s="10"/>
      <c r="E17" s="9" t="s">
        <v>40</v>
      </c>
      <c r="F17" s="9" t="s">
        <v>61</v>
      </c>
      <c r="G17" s="9" t="s">
        <v>43</v>
      </c>
      <c r="H17" s="11" t="s">
        <v>36</v>
      </c>
      <c r="I17" s="93"/>
    </row>
    <row r="18" spans="1:9" ht="109.5" customHeight="1" x14ac:dyDescent="0.25">
      <c r="A18" s="8" t="s">
        <v>58</v>
      </c>
      <c r="B18" s="9" t="s">
        <v>63</v>
      </c>
      <c r="C18" s="10">
        <v>22000000</v>
      </c>
      <c r="D18" s="10"/>
      <c r="E18" s="9" t="s">
        <v>40</v>
      </c>
      <c r="F18" s="9" t="s">
        <v>61</v>
      </c>
      <c r="G18" s="9" t="s">
        <v>43</v>
      </c>
      <c r="H18" s="11" t="s">
        <v>36</v>
      </c>
      <c r="I18" s="93"/>
    </row>
    <row r="19" spans="1:9" ht="105" customHeight="1" x14ac:dyDescent="0.25">
      <c r="A19" s="8" t="s">
        <v>59</v>
      </c>
      <c r="B19" s="9" t="s">
        <v>64</v>
      </c>
      <c r="C19" s="10">
        <v>37000000</v>
      </c>
      <c r="D19" s="10"/>
      <c r="E19" s="9" t="s">
        <v>40</v>
      </c>
      <c r="F19" s="9" t="s">
        <v>61</v>
      </c>
      <c r="G19" s="9" t="s">
        <v>43</v>
      </c>
      <c r="H19" s="11" t="s">
        <v>36</v>
      </c>
      <c r="I19" s="93"/>
    </row>
    <row r="20" spans="1:9" ht="158.25" customHeight="1" x14ac:dyDescent="0.25">
      <c r="A20" s="12" t="s">
        <v>75</v>
      </c>
      <c r="B20" s="9" t="s">
        <v>66</v>
      </c>
      <c r="C20" s="10">
        <v>60000000</v>
      </c>
      <c r="D20" s="10">
        <v>56473295</v>
      </c>
      <c r="E20" s="9" t="s">
        <v>40</v>
      </c>
      <c r="F20" s="9" t="s">
        <v>46</v>
      </c>
      <c r="G20" s="9" t="s">
        <v>43</v>
      </c>
      <c r="H20" s="11" t="s">
        <v>85</v>
      </c>
      <c r="I20" s="93"/>
    </row>
    <row r="21" spans="1:9" ht="113.25" customHeight="1" x14ac:dyDescent="0.25">
      <c r="A21" s="12" t="s">
        <v>77</v>
      </c>
      <c r="B21" s="9" t="s">
        <v>83</v>
      </c>
      <c r="C21" s="10">
        <v>300000</v>
      </c>
      <c r="D21" s="10">
        <v>300000</v>
      </c>
      <c r="E21" s="9" t="s">
        <v>40</v>
      </c>
      <c r="F21" s="9" t="s">
        <v>76</v>
      </c>
      <c r="G21" s="9" t="s">
        <v>79</v>
      </c>
      <c r="H21" s="11" t="s">
        <v>36</v>
      </c>
      <c r="I21" s="93"/>
    </row>
    <row r="22" spans="1:9" ht="125.25" customHeight="1" x14ac:dyDescent="0.25">
      <c r="A22" s="12" t="s">
        <v>78</v>
      </c>
      <c r="B22" s="9" t="s">
        <v>84</v>
      </c>
      <c r="C22" s="10">
        <v>500000</v>
      </c>
      <c r="D22" s="10">
        <v>500000</v>
      </c>
      <c r="E22" s="9" t="s">
        <v>40</v>
      </c>
      <c r="F22" s="9" t="s">
        <v>76</v>
      </c>
      <c r="G22" s="9" t="s">
        <v>79</v>
      </c>
      <c r="H22" s="11" t="s">
        <v>36</v>
      </c>
      <c r="I22" s="93"/>
    </row>
    <row r="23" spans="1:9" ht="130.5" customHeight="1" x14ac:dyDescent="0.25">
      <c r="A23" s="96" t="s">
        <v>101</v>
      </c>
      <c r="B23" s="97" t="s">
        <v>102</v>
      </c>
      <c r="C23" s="98">
        <v>350000</v>
      </c>
      <c r="D23" s="98"/>
      <c r="E23" s="97" t="s">
        <v>40</v>
      </c>
      <c r="F23" s="97" t="s">
        <v>48</v>
      </c>
      <c r="G23" s="97" t="s">
        <v>43</v>
      </c>
      <c r="H23" s="95" t="s">
        <v>36</v>
      </c>
      <c r="I23" s="3"/>
    </row>
    <row r="24" spans="1:9" ht="141" customHeight="1" x14ac:dyDescent="0.25">
      <c r="A24" s="96" t="s">
        <v>106</v>
      </c>
      <c r="B24" s="97" t="s">
        <v>110</v>
      </c>
      <c r="C24" s="98">
        <v>330000</v>
      </c>
      <c r="D24" s="98"/>
      <c r="E24" s="97" t="s">
        <v>40</v>
      </c>
      <c r="F24" s="97" t="s">
        <v>48</v>
      </c>
      <c r="G24" s="97" t="s">
        <v>43</v>
      </c>
      <c r="H24" s="95" t="s">
        <v>36</v>
      </c>
      <c r="I24" s="3"/>
    </row>
    <row r="25" spans="1:9" ht="90" x14ac:dyDescent="0.25">
      <c r="A25" s="96" t="s">
        <v>107</v>
      </c>
      <c r="B25" s="97" t="s">
        <v>111</v>
      </c>
      <c r="C25" s="98">
        <v>630000</v>
      </c>
      <c r="D25" s="98"/>
      <c r="E25" s="97" t="s">
        <v>40</v>
      </c>
      <c r="F25" s="97" t="s">
        <v>108</v>
      </c>
      <c r="G25" s="97" t="s">
        <v>43</v>
      </c>
      <c r="H25" s="95" t="s">
        <v>36</v>
      </c>
      <c r="I25" s="3"/>
    </row>
    <row r="26" spans="1:9" s="6" customFormat="1" ht="55.5" customHeight="1" x14ac:dyDescent="0.25">
      <c r="A26" s="32"/>
      <c r="B26" s="54" t="s">
        <v>9</v>
      </c>
      <c r="C26" s="55">
        <f>SUM(C12:C25)</f>
        <v>163455200</v>
      </c>
      <c r="D26" s="33"/>
      <c r="E26" s="34"/>
      <c r="F26" s="34"/>
      <c r="G26" s="34"/>
      <c r="H26" s="35"/>
      <c r="I26" s="91"/>
    </row>
    <row r="27" spans="1:9" ht="118.5" customHeight="1" x14ac:dyDescent="0.25">
      <c r="A27" s="119" t="s">
        <v>31</v>
      </c>
      <c r="B27" s="119"/>
      <c r="C27" s="33"/>
      <c r="D27" s="33"/>
      <c r="E27" s="34"/>
      <c r="F27" s="34"/>
      <c r="G27" s="34"/>
      <c r="H27" s="35"/>
      <c r="I27" s="93"/>
    </row>
    <row r="28" spans="1:9" x14ac:dyDescent="0.25">
      <c r="A28" s="119" t="s">
        <v>32</v>
      </c>
      <c r="B28" s="119"/>
      <c r="C28" s="33"/>
      <c r="D28" s="33">
        <f>D27/2</f>
        <v>0</v>
      </c>
      <c r="E28" s="34"/>
      <c r="F28" s="34"/>
      <c r="G28" s="34"/>
      <c r="H28" s="35"/>
      <c r="I28" s="3"/>
    </row>
    <row r="29" spans="1:9" ht="126.75" customHeight="1" x14ac:dyDescent="0.25">
      <c r="A29" s="117" t="s">
        <v>10</v>
      </c>
      <c r="B29" s="117"/>
      <c r="C29" s="117"/>
      <c r="D29" s="117"/>
      <c r="E29" s="117"/>
      <c r="F29" s="117"/>
      <c r="G29" s="117"/>
      <c r="H29" s="117"/>
      <c r="I29" s="3"/>
    </row>
    <row r="30" spans="1:9" s="7" customFormat="1" ht="87.75" customHeight="1" x14ac:dyDescent="0.2">
      <c r="A30" s="36" t="s">
        <v>72</v>
      </c>
      <c r="B30" s="13" t="s">
        <v>74</v>
      </c>
      <c r="C30" s="13">
        <v>2340000</v>
      </c>
      <c r="D30" s="37"/>
      <c r="E30" s="13" t="s">
        <v>40</v>
      </c>
      <c r="F30" s="13" t="s">
        <v>61</v>
      </c>
      <c r="G30" s="13" t="s">
        <v>73</v>
      </c>
      <c r="H30" s="13" t="s">
        <v>36</v>
      </c>
      <c r="I30" s="92"/>
    </row>
    <row r="31" spans="1:9" s="6" customFormat="1" ht="29.25" customHeight="1" x14ac:dyDescent="0.25">
      <c r="A31" s="38"/>
      <c r="B31" s="39" t="s">
        <v>11</v>
      </c>
      <c r="C31" s="40">
        <v>2340000</v>
      </c>
      <c r="D31" s="41"/>
      <c r="E31" s="38"/>
      <c r="F31" s="38"/>
      <c r="G31" s="38"/>
      <c r="H31" s="35"/>
      <c r="I31" s="91"/>
    </row>
    <row r="32" spans="1:9" s="6" customFormat="1" ht="55.5" customHeight="1" x14ac:dyDescent="0.25">
      <c r="A32" s="117" t="s">
        <v>12</v>
      </c>
      <c r="B32" s="117"/>
      <c r="C32" s="117"/>
      <c r="D32" s="117"/>
      <c r="E32" s="117"/>
      <c r="F32" s="117"/>
      <c r="G32" s="117"/>
      <c r="H32" s="117"/>
      <c r="I32" s="91"/>
    </row>
    <row r="33" spans="1:9" ht="136.5" customHeight="1" x14ac:dyDescent="0.25">
      <c r="A33" s="85" t="s">
        <v>22</v>
      </c>
      <c r="B33" s="31"/>
      <c r="C33" s="42"/>
      <c r="D33" s="42"/>
      <c r="E33" s="30"/>
      <c r="F33" s="43"/>
      <c r="G33" s="30"/>
      <c r="H33" s="31"/>
      <c r="I33" s="93"/>
    </row>
    <row r="34" spans="1:9" ht="37.5" customHeight="1" x14ac:dyDescent="0.25">
      <c r="A34" s="44"/>
      <c r="B34" s="84" t="s">
        <v>13</v>
      </c>
      <c r="C34" s="86">
        <f>SUM(C33:C33)</f>
        <v>0</v>
      </c>
      <c r="D34" s="45"/>
      <c r="E34" s="44"/>
      <c r="F34" s="44"/>
      <c r="G34" s="44"/>
      <c r="H34" s="29"/>
      <c r="I34" s="3"/>
    </row>
    <row r="35" spans="1:9" ht="93" customHeight="1" x14ac:dyDescent="0.25">
      <c r="A35" s="117" t="s">
        <v>25</v>
      </c>
      <c r="B35" s="117"/>
      <c r="C35" s="117"/>
      <c r="D35" s="117"/>
      <c r="E35" s="117"/>
      <c r="F35" s="117"/>
      <c r="G35" s="117"/>
      <c r="H35" s="117"/>
      <c r="I35" s="3"/>
    </row>
    <row r="36" spans="1:9" ht="86.25" customHeight="1" x14ac:dyDescent="0.25">
      <c r="A36" s="36" t="s">
        <v>14</v>
      </c>
      <c r="B36" s="13" t="s">
        <v>37</v>
      </c>
      <c r="C36" s="46">
        <v>1499000</v>
      </c>
      <c r="D36" s="46"/>
      <c r="E36" s="9" t="s">
        <v>40</v>
      </c>
      <c r="F36" s="9" t="s">
        <v>49</v>
      </c>
      <c r="G36" s="9" t="s">
        <v>41</v>
      </c>
      <c r="H36" s="11" t="s">
        <v>36</v>
      </c>
      <c r="I36" s="93"/>
    </row>
    <row r="37" spans="1:9" ht="122.25" customHeight="1" x14ac:dyDescent="0.25">
      <c r="A37" s="47"/>
      <c r="B37" s="56" t="s">
        <v>17</v>
      </c>
      <c r="C37" s="57">
        <f>SUM(C36:C36)</f>
        <v>1499000</v>
      </c>
      <c r="D37" s="57"/>
      <c r="E37" s="48" t="s">
        <v>40</v>
      </c>
      <c r="F37" s="58"/>
      <c r="G37" s="58"/>
      <c r="H37" s="35"/>
      <c r="I37" s="93"/>
    </row>
    <row r="38" spans="1:9" ht="126.75" customHeight="1" x14ac:dyDescent="0.25">
      <c r="A38" s="117" t="s">
        <v>16</v>
      </c>
      <c r="B38" s="117"/>
      <c r="C38" s="117"/>
      <c r="D38" s="117"/>
      <c r="E38" s="117"/>
      <c r="F38" s="117"/>
      <c r="G38" s="117"/>
      <c r="H38" s="117"/>
      <c r="I38" s="3"/>
    </row>
    <row r="39" spans="1:9" ht="168" customHeight="1" x14ac:dyDescent="0.25">
      <c r="A39" s="36" t="s">
        <v>71</v>
      </c>
      <c r="B39" s="13" t="s">
        <v>68</v>
      </c>
      <c r="C39" s="13">
        <v>7059100</v>
      </c>
      <c r="D39" s="13"/>
      <c r="E39" s="13" t="s">
        <v>40</v>
      </c>
      <c r="F39" s="13" t="s">
        <v>69</v>
      </c>
      <c r="G39" s="13" t="s">
        <v>70</v>
      </c>
      <c r="H39" s="13" t="s">
        <v>36</v>
      </c>
      <c r="I39" s="3"/>
    </row>
    <row r="40" spans="1:9" ht="120.75" customHeight="1" x14ac:dyDescent="0.25">
      <c r="A40" s="36" t="s">
        <v>80</v>
      </c>
      <c r="B40" s="13" t="s">
        <v>81</v>
      </c>
      <c r="C40" s="49">
        <v>400000</v>
      </c>
      <c r="D40" s="13"/>
      <c r="E40" s="13" t="s">
        <v>40</v>
      </c>
      <c r="F40" s="13" t="s">
        <v>82</v>
      </c>
      <c r="G40" s="13" t="s">
        <v>70</v>
      </c>
      <c r="H40" s="13" t="s">
        <v>36</v>
      </c>
      <c r="I40" s="93"/>
    </row>
    <row r="41" spans="1:9" ht="145.5" customHeight="1" x14ac:dyDescent="0.25">
      <c r="A41" s="101" t="s">
        <v>104</v>
      </c>
      <c r="B41" s="102" t="s">
        <v>105</v>
      </c>
      <c r="C41" s="103">
        <v>35000</v>
      </c>
      <c r="D41" s="102"/>
      <c r="E41" s="102" t="s">
        <v>40</v>
      </c>
      <c r="F41" s="102" t="s">
        <v>48</v>
      </c>
      <c r="G41" s="102" t="s">
        <v>70</v>
      </c>
      <c r="H41" s="102" t="s">
        <v>36</v>
      </c>
      <c r="I41" s="93"/>
    </row>
    <row r="42" spans="1:9" ht="144" customHeight="1" x14ac:dyDescent="0.25">
      <c r="A42" s="37"/>
      <c r="B42" s="50" t="s">
        <v>18</v>
      </c>
      <c r="C42" s="51">
        <f>SUM(C39,C40:C41)</f>
        <v>7494100</v>
      </c>
      <c r="D42" s="51"/>
      <c r="E42" s="37"/>
      <c r="F42" s="37"/>
      <c r="G42" s="37"/>
      <c r="H42" s="35"/>
      <c r="I42" s="93"/>
    </row>
    <row r="43" spans="1:9" ht="83.25" customHeight="1" x14ac:dyDescent="0.25">
      <c r="A43" s="114" t="s">
        <v>52</v>
      </c>
      <c r="B43" s="115"/>
      <c r="C43" s="115"/>
      <c r="D43" s="115"/>
      <c r="E43" s="115"/>
      <c r="F43" s="115"/>
      <c r="G43" s="115"/>
      <c r="H43" s="115"/>
      <c r="I43" s="3"/>
    </row>
    <row r="44" spans="1:9" ht="44.25" customHeight="1" x14ac:dyDescent="0.25">
      <c r="A44" s="26" t="s">
        <v>51</v>
      </c>
      <c r="B44" s="14" t="s">
        <v>53</v>
      </c>
      <c r="C44" s="49">
        <v>1400000</v>
      </c>
      <c r="D44" s="52"/>
      <c r="E44" s="13" t="s">
        <v>40</v>
      </c>
      <c r="F44" s="14" t="s">
        <v>46</v>
      </c>
      <c r="G44" s="14" t="s">
        <v>50</v>
      </c>
      <c r="H44" s="11" t="s">
        <v>36</v>
      </c>
      <c r="I44" s="3"/>
    </row>
    <row r="45" spans="1:9" ht="59.25" customHeight="1" x14ac:dyDescent="0.25">
      <c r="A45" s="26" t="s">
        <v>65</v>
      </c>
      <c r="B45" s="14" t="s">
        <v>86</v>
      </c>
      <c r="C45" s="49">
        <v>210000</v>
      </c>
      <c r="D45" s="53">
        <v>210000</v>
      </c>
      <c r="E45" s="13" t="s">
        <v>40</v>
      </c>
      <c r="F45" s="14" t="s">
        <v>76</v>
      </c>
      <c r="G45" s="14" t="s">
        <v>44</v>
      </c>
      <c r="H45" s="11" t="s">
        <v>36</v>
      </c>
      <c r="I45" s="3"/>
    </row>
    <row r="46" spans="1:9" ht="60" x14ac:dyDescent="0.25">
      <c r="A46" s="26" t="s">
        <v>98</v>
      </c>
      <c r="B46" s="14" t="s">
        <v>103</v>
      </c>
      <c r="C46" s="49">
        <v>2500000</v>
      </c>
      <c r="D46" s="53"/>
      <c r="E46" s="13" t="s">
        <v>40</v>
      </c>
      <c r="F46" s="14" t="s">
        <v>99</v>
      </c>
      <c r="G46" s="14" t="s">
        <v>100</v>
      </c>
      <c r="H46" s="11" t="s">
        <v>36</v>
      </c>
      <c r="I46" s="3"/>
    </row>
    <row r="47" spans="1:9" ht="74.25" customHeight="1" x14ac:dyDescent="0.25">
      <c r="B47" s="50" t="s">
        <v>109</v>
      </c>
      <c r="C47" s="99">
        <f>C44+C45+C46</f>
        <v>4110000</v>
      </c>
      <c r="I47" s="93"/>
    </row>
    <row r="48" spans="1:9" ht="36.75" hidden="1" customHeight="1" x14ac:dyDescent="0.25">
      <c r="A48" s="37"/>
      <c r="B48" s="50" t="s">
        <v>95</v>
      </c>
      <c r="C48" s="51">
        <f>C7+C26+C31+C37+C42+C47</f>
        <v>181898300</v>
      </c>
      <c r="D48" s="51"/>
      <c r="E48" s="37"/>
      <c r="F48" s="37"/>
      <c r="G48" s="37"/>
      <c r="H48" s="35"/>
      <c r="I48" s="3"/>
    </row>
    <row r="49" spans="1:9" ht="81.75" customHeight="1" x14ac:dyDescent="0.25">
      <c r="A49" s="104"/>
      <c r="B49" s="105"/>
      <c r="C49" s="105"/>
      <c r="D49" s="105"/>
      <c r="E49" s="105"/>
      <c r="F49" s="105"/>
      <c r="G49" s="105"/>
      <c r="H49" s="106"/>
      <c r="I49" s="3"/>
    </row>
    <row r="50" spans="1:9" ht="32.25" customHeight="1" x14ac:dyDescent="0.25">
      <c r="A50" s="104" t="s">
        <v>94</v>
      </c>
      <c r="B50" s="105"/>
      <c r="C50" s="105"/>
      <c r="D50" s="105"/>
      <c r="E50" s="105"/>
      <c r="F50" s="105"/>
      <c r="G50" s="105"/>
      <c r="H50" s="106"/>
    </row>
    <row r="51" spans="1:9" ht="92.25" customHeight="1" x14ac:dyDescent="0.25">
      <c r="A51" s="26" t="s">
        <v>89</v>
      </c>
      <c r="B51" s="87" t="s">
        <v>90</v>
      </c>
      <c r="C51" s="88">
        <v>23324942</v>
      </c>
      <c r="D51" s="80"/>
      <c r="E51" s="13" t="s">
        <v>40</v>
      </c>
      <c r="F51" s="81" t="s">
        <v>91</v>
      </c>
      <c r="G51" s="81" t="s">
        <v>92</v>
      </c>
      <c r="H51" s="11" t="s">
        <v>36</v>
      </c>
    </row>
    <row r="52" spans="1:9" ht="44.25" customHeight="1" x14ac:dyDescent="0.25">
      <c r="A52" s="26"/>
      <c r="B52" s="50" t="s">
        <v>93</v>
      </c>
      <c r="C52" s="89">
        <f>C51</f>
        <v>23324942</v>
      </c>
      <c r="D52" s="80"/>
      <c r="E52" s="13"/>
      <c r="F52" s="81"/>
      <c r="G52" s="81"/>
      <c r="H52" s="11"/>
    </row>
    <row r="53" spans="1:9" ht="78.75" customHeight="1" x14ac:dyDescent="0.25">
      <c r="A53" s="77"/>
      <c r="B53" s="82" t="s">
        <v>15</v>
      </c>
      <c r="C53" s="83">
        <f>C7+C26+C31+C34+C37+C42+C47+C52</f>
        <v>205223242</v>
      </c>
      <c r="D53" s="77"/>
      <c r="E53" s="78"/>
      <c r="F53" s="78"/>
      <c r="G53" s="79"/>
      <c r="H53" s="78"/>
    </row>
    <row r="55" spans="1:9" ht="30.75" customHeight="1" x14ac:dyDescent="0.25">
      <c r="A55" s="65"/>
      <c r="B55" s="66"/>
      <c r="C55" s="65"/>
      <c r="D55" s="65"/>
      <c r="E55" s="67"/>
      <c r="F55" s="67"/>
      <c r="G55" s="68"/>
      <c r="H55" s="67"/>
    </row>
    <row r="56" spans="1:9" ht="53.1" customHeight="1" x14ac:dyDescent="0.3">
      <c r="A56" s="113" t="s">
        <v>23</v>
      </c>
      <c r="B56" s="113"/>
      <c r="C56" s="113"/>
      <c r="D56" s="60"/>
      <c r="E56" s="61"/>
      <c r="F56" s="61"/>
      <c r="G56" s="107" t="s">
        <v>34</v>
      </c>
      <c r="H56" s="107"/>
    </row>
    <row r="57" spans="1:9" ht="57.95" customHeight="1" x14ac:dyDescent="0.25">
      <c r="A57" s="59"/>
      <c r="B57" s="62"/>
      <c r="C57" s="60"/>
      <c r="D57" s="60"/>
      <c r="E57" s="61"/>
      <c r="F57" s="61"/>
      <c r="G57" s="63"/>
      <c r="H57" s="64"/>
    </row>
    <row r="58" spans="1:9" ht="30.75" customHeight="1" x14ac:dyDescent="0.3">
      <c r="A58" s="109" t="s">
        <v>39</v>
      </c>
      <c r="B58" s="109"/>
      <c r="C58" s="109"/>
      <c r="D58" s="60"/>
      <c r="E58" s="61"/>
      <c r="F58" s="107" t="s">
        <v>67</v>
      </c>
      <c r="G58" s="108"/>
      <c r="H58" s="108"/>
    </row>
    <row r="59" spans="1:9" ht="33.75" customHeight="1" x14ac:dyDescent="0.25"/>
    <row r="60" spans="1:9" ht="33.75" customHeight="1" x14ac:dyDescent="0.25"/>
    <row r="62" spans="1:9" ht="30.75" customHeight="1" x14ac:dyDescent="0.25"/>
  </sheetData>
  <mergeCells count="18">
    <mergeCell ref="A27:B27"/>
    <mergeCell ref="A28:B28"/>
    <mergeCell ref="A50:H50"/>
    <mergeCell ref="A49:H49"/>
    <mergeCell ref="F58:H58"/>
    <mergeCell ref="A58:C58"/>
    <mergeCell ref="B1:H1"/>
    <mergeCell ref="A56:C56"/>
    <mergeCell ref="A43:H43"/>
    <mergeCell ref="A5:H5"/>
    <mergeCell ref="A32:H32"/>
    <mergeCell ref="A35:H35"/>
    <mergeCell ref="A38:H38"/>
    <mergeCell ref="A8:H8"/>
    <mergeCell ref="A29:H29"/>
    <mergeCell ref="A11:H11"/>
    <mergeCell ref="A2:H2"/>
    <mergeCell ref="G56:H56"/>
  </mergeCells>
  <pageMargins left="1.2204724409448819" right="0.51181102362204722" top="0.78740157480314965" bottom="0" header="0" footer="0"/>
  <pageSetup paperSize="9" scale="74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VKB0</cp:lastModifiedBy>
  <cp:revision>3</cp:revision>
  <cp:lastPrinted>2025-04-03T15:31:59Z</cp:lastPrinted>
  <dcterms:created xsi:type="dcterms:W3CDTF">2019-11-25T11:09:02Z</dcterms:created>
  <dcterms:modified xsi:type="dcterms:W3CDTF">2025-05-14T08:05:53Z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