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ВИКОНКОМ 11.02.25\"/>
    </mc:Choice>
  </mc:AlternateContent>
  <bookViews>
    <workbookView xWindow="-105" yWindow="-105" windowWidth="19425" windowHeight="10305" tabRatio="803"/>
  </bookViews>
  <sheets>
    <sheet name="2025" sheetId="199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199" l="1"/>
  <c r="D23" i="199"/>
  <c r="E21" i="199"/>
  <c r="D21" i="199"/>
  <c r="F22" i="199" l="1"/>
  <c r="F20" i="199"/>
  <c r="D24" i="199" l="1"/>
  <c r="F21" i="199"/>
  <c r="F24" i="199" l="1"/>
  <c r="E24" i="199"/>
  <c r="D25" i="199"/>
  <c r="E23" i="199"/>
  <c r="F23" i="199" s="1"/>
  <c r="F25" i="199" s="1"/>
  <c r="C25" i="199"/>
  <c r="G21" i="199"/>
  <c r="G22" i="199"/>
  <c r="G23" i="199"/>
  <c r="G24" i="199"/>
  <c r="H24" i="199" s="1"/>
  <c r="G20" i="199"/>
  <c r="H21" i="199" l="1"/>
  <c r="E25" i="199"/>
  <c r="G25" i="199"/>
</calcChain>
</file>

<file path=xl/sharedStrings.xml><?xml version="1.0" encoding="utf-8"?>
<sst xmlns="http://schemas.openxmlformats.org/spreadsheetml/2006/main" count="44" uniqueCount="39">
  <si>
    <t>М.П.</t>
  </si>
  <si>
    <t>(посада)</t>
  </si>
  <si>
    <t>(підпис)</t>
  </si>
  <si>
    <t xml:space="preserve">  (число, місяць, рік)</t>
  </si>
  <si>
    <t>№ п/п</t>
  </si>
  <si>
    <t>Назва структурного підрозділу та посад</t>
  </si>
  <si>
    <t>Кількість штатних посад</t>
  </si>
  <si>
    <t>Посадовий оклад (грн.)</t>
  </si>
  <si>
    <t>Штат в кількості</t>
  </si>
  <si>
    <t xml:space="preserve">   ВСЬОГО </t>
  </si>
  <si>
    <t>штатних одиниць</t>
  </si>
  <si>
    <t>(назва органу)</t>
  </si>
  <si>
    <t>Комунальне підприємство Обухівської міської ради "Обухівська міська варта" 41527080</t>
  </si>
  <si>
    <t>Начальник</t>
  </si>
  <si>
    <t>Заступник начальника</t>
  </si>
  <si>
    <t>Бухгалтер</t>
  </si>
  <si>
    <t>Старший інспектор</t>
  </si>
  <si>
    <t>Інспектор</t>
  </si>
  <si>
    <t>5</t>
  </si>
  <si>
    <t>6</t>
  </si>
  <si>
    <t>7</t>
  </si>
  <si>
    <t xml:space="preserve">Бухгалтер  </t>
  </si>
  <si>
    <t>Анастасія РАЙС</t>
  </si>
  <si>
    <t>(Власне ім'я ПРІЗВИЩЕ))</t>
  </si>
  <si>
    <t xml:space="preserve">  ШТАТНИЙ РОЗПИС </t>
  </si>
  <si>
    <t xml:space="preserve"> Доплати, премія  (грн.)</t>
  </si>
  <si>
    <t xml:space="preserve"> </t>
  </si>
  <si>
    <t>Секретар Обухівської міської ради</t>
  </si>
  <si>
    <t>Лариса ІЛЬЄНКО</t>
  </si>
  <si>
    <t>2025 рік</t>
  </si>
  <si>
    <t>Фонд заробітної плати на 2025 рік  (грн.)</t>
  </si>
  <si>
    <t>Анатолій ЧИЧУК</t>
  </si>
  <si>
    <t>з  фондом заробітної плати за посадовими окладами</t>
  </si>
  <si>
    <t xml:space="preserve">Начальник </t>
  </si>
  <si>
    <t>8</t>
  </si>
  <si>
    <t>Фонд заробітної плати на місяць (грн.)</t>
  </si>
  <si>
    <t>Матеріальна допомога на оздоровлення (грн.)</t>
  </si>
  <si>
    <t>ЗАТВЕРДЖУЮ</t>
  </si>
  <si>
    <t>8 330 430,00 (вісім мільйонів триста тридцять тисяч чотириста тридцять грн.00 коп.)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</si>
</sst>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6" fillId="0" borderId="0" xfId="0" applyFont="1"/>
    <xf numFmtId="0" fontId="2" fillId="0" borderId="0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6" fillId="0" borderId="0" xfId="1" applyFont="1"/>
    <xf numFmtId="0" fontId="6" fillId="0" borderId="0" xfId="0" applyFont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/>
    <xf numFmtId="0" fontId="0" fillId="0" borderId="0" xfId="0" applyAlignment="1"/>
    <xf numFmtId="0" fontId="9" fillId="0" borderId="0" xfId="0" applyFont="1" applyAlignment="1"/>
    <xf numFmtId="0" fontId="0" fillId="0" borderId="0" xfId="0" applyFill="1"/>
    <xf numFmtId="0" fontId="3" fillId="0" borderId="3" xfId="1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/>
    <xf numFmtId="0" fontId="3" fillId="0" borderId="0" xfId="1" applyFont="1" applyBorder="1" applyAlignment="1">
      <alignment horizontal="left"/>
    </xf>
    <xf numFmtId="0" fontId="3" fillId="0" borderId="0" xfId="1" applyFont="1" applyBorder="1" applyAlignment="1"/>
    <xf numFmtId="0" fontId="4" fillId="0" borderId="0" xfId="1" applyFont="1" applyBorder="1" applyAlignment="1">
      <alignment horizontal="center"/>
    </xf>
    <xf numFmtId="49" fontId="3" fillId="0" borderId="3" xfId="1" applyNumberFormat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1" applyFont="1" applyBorder="1"/>
    <xf numFmtId="0" fontId="3" fillId="0" borderId="0" xfId="1" applyFont="1" applyFill="1"/>
    <xf numFmtId="0" fontId="3" fillId="0" borderId="0" xfId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0" fontId="3" fillId="0" borderId="1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1" applyFont="1" applyBorder="1" applyAlignment="1"/>
    <xf numFmtId="0" fontId="8" fillId="0" borderId="0" xfId="1" applyFont="1" applyBorder="1" applyAlignment="1">
      <alignment vertical="center"/>
    </xf>
    <xf numFmtId="0" fontId="4" fillId="0" borderId="1" xfId="1" applyFont="1" applyBorder="1" applyAlignment="1"/>
    <xf numFmtId="0" fontId="8" fillId="0" borderId="0" xfId="1" applyFont="1" applyBorder="1" applyAlignment="1">
      <alignment horizontal="center"/>
    </xf>
    <xf numFmtId="0" fontId="4" fillId="0" borderId="0" xfId="1" applyFont="1" applyBorder="1" applyAlignment="1"/>
    <xf numFmtId="0" fontId="3" fillId="0" borderId="0" xfId="1" applyFont="1" applyBorder="1" applyAlignment="1">
      <alignment horizontal="right"/>
    </xf>
    <xf numFmtId="0" fontId="8" fillId="0" borderId="2" xfId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1" applyFont="1" applyBorder="1" applyAlignment="1">
      <alignment horizontal="center"/>
    </xf>
    <xf numFmtId="0" fontId="0" fillId="0" borderId="0" xfId="0" applyAlignment="1"/>
    <xf numFmtId="0" fontId="4" fillId="0" borderId="1" xfId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4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Layout" zoomScaleNormal="100" workbookViewId="0">
      <selection activeCell="B5" sqref="B5"/>
    </sheetView>
  </sheetViews>
  <sheetFormatPr defaultRowHeight="12.75" x14ac:dyDescent="0.2"/>
  <cols>
    <col min="1" max="1" width="5.7109375" customWidth="1"/>
    <col min="2" max="2" width="50.140625" customWidth="1"/>
    <col min="3" max="3" width="17.7109375" customWidth="1"/>
    <col min="4" max="6" width="18.85546875" customWidth="1"/>
    <col min="7" max="7" width="21.140625" customWidth="1"/>
    <col min="8" max="8" width="22.140625" customWidth="1"/>
    <col min="9" max="9" width="2.42578125" customWidth="1"/>
    <col min="10" max="10" width="6.5703125" customWidth="1"/>
  </cols>
  <sheetData>
    <row r="1" spans="1:9" ht="15.75" x14ac:dyDescent="0.25">
      <c r="A1" s="22"/>
      <c r="B1" s="22"/>
      <c r="C1" s="23"/>
      <c r="D1" s="23"/>
      <c r="E1" s="23"/>
      <c r="F1" s="23"/>
      <c r="G1" s="23"/>
      <c r="H1" s="50" t="s">
        <v>37</v>
      </c>
      <c r="I1" s="18"/>
    </row>
    <row r="2" spans="1:9" ht="15.75" x14ac:dyDescent="0.25">
      <c r="A2" s="24"/>
      <c r="B2" s="24"/>
      <c r="C2" s="25"/>
      <c r="D2" s="1"/>
      <c r="E2" s="25"/>
      <c r="F2" s="25" t="s">
        <v>8</v>
      </c>
      <c r="G2" s="37">
        <v>35</v>
      </c>
      <c r="H2" s="47" t="s">
        <v>10</v>
      </c>
      <c r="I2" s="19"/>
    </row>
    <row r="3" spans="1:9" ht="15.75" x14ac:dyDescent="0.25">
      <c r="A3" s="1"/>
      <c r="B3" s="1"/>
      <c r="C3" s="56" t="s">
        <v>32</v>
      </c>
      <c r="D3" s="56"/>
      <c r="E3" s="56"/>
      <c r="F3" s="56"/>
      <c r="G3" s="56"/>
      <c r="H3" s="56"/>
      <c r="I3" s="19"/>
    </row>
    <row r="4" spans="1:9" ht="15.75" x14ac:dyDescent="0.25">
      <c r="A4" s="1"/>
      <c r="B4" s="68" t="s">
        <v>38</v>
      </c>
      <c r="C4" s="69"/>
      <c r="D4" s="69"/>
      <c r="E4" s="69"/>
      <c r="F4" s="69"/>
      <c r="G4" s="69"/>
      <c r="H4" s="69"/>
      <c r="I4" s="19"/>
    </row>
    <row r="5" spans="1:9" ht="15.75" x14ac:dyDescent="0.25">
      <c r="A5" s="1"/>
      <c r="B5" s="1"/>
      <c r="C5" s="1"/>
      <c r="D5" s="55"/>
      <c r="E5" s="55"/>
      <c r="F5" s="77" t="s">
        <v>27</v>
      </c>
      <c r="G5" s="77"/>
      <c r="H5" s="77"/>
      <c r="I5" s="18"/>
    </row>
    <row r="6" spans="1:9" ht="15.75" x14ac:dyDescent="0.25">
      <c r="A6" s="1"/>
      <c r="B6" s="1"/>
      <c r="C6" s="1"/>
      <c r="D6" s="25"/>
      <c r="E6" s="25"/>
      <c r="F6" s="78" t="s">
        <v>1</v>
      </c>
      <c r="G6" s="78"/>
      <c r="H6" s="78"/>
      <c r="I6" s="18"/>
    </row>
    <row r="7" spans="1:9" ht="15.75" x14ac:dyDescent="0.25">
      <c r="A7" s="1"/>
      <c r="B7" s="1"/>
      <c r="C7" s="39"/>
      <c r="D7" s="55"/>
      <c r="E7" s="55"/>
      <c r="F7" s="53"/>
      <c r="G7" s="76" t="s">
        <v>28</v>
      </c>
      <c r="H7" s="76"/>
      <c r="I7" s="18"/>
    </row>
    <row r="8" spans="1:9" ht="15.75" x14ac:dyDescent="0.25">
      <c r="A8" s="24"/>
      <c r="B8" s="24"/>
      <c r="C8" s="29"/>
      <c r="D8" s="54"/>
      <c r="E8" s="48"/>
      <c r="F8" s="46" t="s">
        <v>2</v>
      </c>
      <c r="G8" s="57" t="s">
        <v>23</v>
      </c>
      <c r="H8" s="57"/>
      <c r="I8" s="18"/>
    </row>
    <row r="9" spans="1:9" ht="15.75" x14ac:dyDescent="0.25">
      <c r="A9" s="24"/>
      <c r="B9" s="24"/>
      <c r="C9" s="58"/>
      <c r="D9" s="58"/>
      <c r="E9" s="25"/>
      <c r="F9" s="25"/>
      <c r="G9" s="51"/>
      <c r="H9" s="1"/>
      <c r="I9" s="18"/>
    </row>
    <row r="10" spans="1:9" ht="15.75" x14ac:dyDescent="0.25">
      <c r="A10" s="24"/>
      <c r="B10" s="24"/>
      <c r="C10" s="60" t="s">
        <v>26</v>
      </c>
      <c r="D10" s="60"/>
      <c r="E10" s="52"/>
      <c r="F10" s="52"/>
      <c r="G10" s="49" t="s">
        <v>3</v>
      </c>
      <c r="H10" s="1" t="s">
        <v>0</v>
      </c>
      <c r="I10" s="18"/>
    </row>
    <row r="11" spans="1:9" ht="15.75" x14ac:dyDescent="0.25">
      <c r="A11" s="24"/>
      <c r="B11" s="24"/>
      <c r="C11" s="26"/>
      <c r="D11" s="26"/>
      <c r="E11" s="36"/>
      <c r="F11" s="43"/>
      <c r="G11" s="36"/>
      <c r="H11" s="1"/>
      <c r="I11" s="2"/>
    </row>
    <row r="12" spans="1:9" ht="15.75" x14ac:dyDescent="0.25">
      <c r="A12" s="74" t="s">
        <v>24</v>
      </c>
      <c r="B12" s="74"/>
      <c r="C12" s="74"/>
      <c r="D12" s="74"/>
      <c r="E12" s="74"/>
      <c r="F12" s="74"/>
      <c r="G12" s="74"/>
      <c r="H12" s="75"/>
      <c r="I12" s="3"/>
    </row>
    <row r="13" spans="1:9" ht="18" customHeight="1" x14ac:dyDescent="0.2">
      <c r="A13" s="65" t="s">
        <v>29</v>
      </c>
      <c r="B13" s="65"/>
      <c r="C13" s="65"/>
      <c r="D13" s="65"/>
      <c r="E13" s="65"/>
      <c r="F13" s="65"/>
      <c r="G13" s="65"/>
      <c r="H13" s="65"/>
      <c r="I13" s="3"/>
    </row>
    <row r="14" spans="1:9" ht="15.75" x14ac:dyDescent="0.25">
      <c r="A14" s="72" t="s">
        <v>12</v>
      </c>
      <c r="B14" s="72"/>
      <c r="C14" s="72"/>
      <c r="D14" s="72"/>
      <c r="E14" s="72"/>
      <c r="F14" s="72"/>
      <c r="G14" s="72"/>
      <c r="H14" s="73"/>
      <c r="I14" s="4"/>
    </row>
    <row r="15" spans="1:9" ht="13.5" customHeight="1" x14ac:dyDescent="0.25">
      <c r="A15" s="79" t="s">
        <v>11</v>
      </c>
      <c r="B15" s="73"/>
      <c r="C15" s="73"/>
      <c r="D15" s="73"/>
      <c r="E15" s="73"/>
      <c r="F15" s="73"/>
      <c r="G15" s="73"/>
      <c r="H15" s="73"/>
      <c r="I15" s="4"/>
    </row>
    <row r="16" spans="1:9" ht="17.25" customHeight="1" x14ac:dyDescent="0.25">
      <c r="A16" s="70"/>
      <c r="B16" s="71"/>
      <c r="C16" s="71"/>
      <c r="D16" s="71"/>
      <c r="E16" s="71"/>
      <c r="F16" s="71"/>
      <c r="G16" s="71"/>
      <c r="H16" s="71"/>
      <c r="I16" s="5"/>
    </row>
    <row r="17" spans="1:12" ht="15.6" customHeight="1" x14ac:dyDescent="0.2">
      <c r="A17" s="81" t="s">
        <v>4</v>
      </c>
      <c r="B17" s="81" t="s">
        <v>5</v>
      </c>
      <c r="C17" s="81" t="s">
        <v>6</v>
      </c>
      <c r="D17" s="81" t="s">
        <v>7</v>
      </c>
      <c r="E17" s="61" t="s">
        <v>25</v>
      </c>
      <c r="F17" s="61" t="s">
        <v>35</v>
      </c>
      <c r="G17" s="61" t="s">
        <v>36</v>
      </c>
      <c r="H17" s="66" t="s">
        <v>30</v>
      </c>
      <c r="I17" s="6"/>
    </row>
    <row r="18" spans="1:12" ht="36.6" customHeight="1" x14ac:dyDescent="0.2">
      <c r="A18" s="67"/>
      <c r="B18" s="67"/>
      <c r="C18" s="67"/>
      <c r="D18" s="67"/>
      <c r="E18" s="62"/>
      <c r="F18" s="62"/>
      <c r="G18" s="62"/>
      <c r="H18" s="67"/>
      <c r="I18" s="7"/>
    </row>
    <row r="19" spans="1:12" ht="15.75" x14ac:dyDescent="0.2">
      <c r="A19" s="27">
        <v>1</v>
      </c>
      <c r="B19" s="27">
        <v>2</v>
      </c>
      <c r="C19" s="27">
        <v>3</v>
      </c>
      <c r="D19" s="27">
        <v>4</v>
      </c>
      <c r="E19" s="27" t="s">
        <v>18</v>
      </c>
      <c r="F19" s="27" t="s">
        <v>19</v>
      </c>
      <c r="G19" s="27" t="s">
        <v>20</v>
      </c>
      <c r="H19" s="27" t="s">
        <v>34</v>
      </c>
      <c r="I19" s="8"/>
    </row>
    <row r="20" spans="1:12" ht="15.75" x14ac:dyDescent="0.2">
      <c r="A20" s="21">
        <v>1</v>
      </c>
      <c r="B20" s="9" t="s">
        <v>13</v>
      </c>
      <c r="C20" s="21">
        <v>1</v>
      </c>
      <c r="D20" s="21">
        <v>12780</v>
      </c>
      <c r="E20" s="35">
        <v>23004</v>
      </c>
      <c r="F20" s="40">
        <f>D20+E20</f>
        <v>35784</v>
      </c>
      <c r="G20" s="35">
        <f>D20</f>
        <v>12780</v>
      </c>
      <c r="H20" s="21">
        <v>442188</v>
      </c>
      <c r="I20" s="11"/>
    </row>
    <row r="21" spans="1:12" ht="15.75" x14ac:dyDescent="0.2">
      <c r="A21" s="21">
        <v>2</v>
      </c>
      <c r="B21" s="9" t="s">
        <v>14</v>
      </c>
      <c r="C21" s="21">
        <v>1</v>
      </c>
      <c r="D21" s="21">
        <f>11460</f>
        <v>11460</v>
      </c>
      <c r="E21" s="38">
        <f>17190</f>
        <v>17190</v>
      </c>
      <c r="F21" s="40">
        <f t="shared" ref="F21:F24" si="0">D21+E21</f>
        <v>28650</v>
      </c>
      <c r="G21" s="35">
        <f t="shared" ref="G21:G24" si="1">D21</f>
        <v>11460</v>
      </c>
      <c r="H21" s="40">
        <f>(D21+E21)*12+G21</f>
        <v>355260</v>
      </c>
      <c r="I21" s="11"/>
    </row>
    <row r="22" spans="1:12" ht="15.75" x14ac:dyDescent="0.2">
      <c r="A22" s="21">
        <v>3</v>
      </c>
      <c r="B22" s="9" t="s">
        <v>15</v>
      </c>
      <c r="C22" s="21">
        <v>1</v>
      </c>
      <c r="D22" s="21">
        <v>9050</v>
      </c>
      <c r="E22" s="38">
        <v>11765</v>
      </c>
      <c r="F22" s="40">
        <f t="shared" si="0"/>
        <v>20815</v>
      </c>
      <c r="G22" s="35">
        <f t="shared" si="1"/>
        <v>9050</v>
      </c>
      <c r="H22" s="40">
        <v>258830</v>
      </c>
      <c r="I22" s="11"/>
    </row>
    <row r="23" spans="1:12" ht="15.75" x14ac:dyDescent="0.2">
      <c r="A23" s="21">
        <v>4</v>
      </c>
      <c r="B23" s="9" t="s">
        <v>16</v>
      </c>
      <c r="C23" s="21">
        <v>12</v>
      </c>
      <c r="D23" s="21">
        <f>8790*12</f>
        <v>105480</v>
      </c>
      <c r="E23" s="38">
        <f>D23/100*120</f>
        <v>126576</v>
      </c>
      <c r="F23" s="40">
        <f t="shared" si="0"/>
        <v>232056</v>
      </c>
      <c r="G23" s="35">
        <f t="shared" si="1"/>
        <v>105480</v>
      </c>
      <c r="H23" s="40">
        <v>2890152</v>
      </c>
      <c r="I23" s="11"/>
    </row>
    <row r="24" spans="1:12" ht="15.75" x14ac:dyDescent="0.2">
      <c r="A24" s="21">
        <v>5</v>
      </c>
      <c r="B24" s="9" t="s">
        <v>17</v>
      </c>
      <c r="C24" s="21">
        <v>20</v>
      </c>
      <c r="D24" s="35">
        <f>8000*20</f>
        <v>160000</v>
      </c>
      <c r="E24" s="40">
        <f>D24/100*120</f>
        <v>192000</v>
      </c>
      <c r="F24" s="40">
        <f t="shared" si="0"/>
        <v>352000</v>
      </c>
      <c r="G24" s="35">
        <f t="shared" si="1"/>
        <v>160000</v>
      </c>
      <c r="H24" s="40">
        <f>(D24+E24)*12+G24</f>
        <v>4384000</v>
      </c>
      <c r="I24" s="11"/>
    </row>
    <row r="25" spans="1:12" ht="24.95" customHeight="1" x14ac:dyDescent="0.2">
      <c r="A25" s="21"/>
      <c r="B25" s="10" t="s">
        <v>9</v>
      </c>
      <c r="C25" s="28">
        <f>SUM(C20:C24)</f>
        <v>35</v>
      </c>
      <c r="D25" s="28">
        <f>SUM(D20:D24)</f>
        <v>298770</v>
      </c>
      <c r="E25" s="28">
        <f>SUM(E20:E24)</f>
        <v>370535</v>
      </c>
      <c r="F25" s="28">
        <f>SUM(F20:F24)</f>
        <v>669305</v>
      </c>
      <c r="G25" s="28">
        <f>SUM(G20:G24)</f>
        <v>298770</v>
      </c>
      <c r="H25" s="28">
        <f>H20+H21+H22+H23+H24</f>
        <v>8330430</v>
      </c>
      <c r="I25" s="12"/>
      <c r="K25" s="20"/>
      <c r="L25" s="20"/>
    </row>
    <row r="26" spans="1:12" ht="33" customHeight="1" x14ac:dyDescent="0.25">
      <c r="A26" s="29"/>
      <c r="B26" s="29"/>
      <c r="C26" s="30"/>
      <c r="D26" s="30"/>
      <c r="E26" s="30"/>
      <c r="F26" s="30"/>
      <c r="G26" s="30"/>
      <c r="H26" s="31"/>
      <c r="I26" s="12"/>
      <c r="K26" s="20"/>
      <c r="L26" s="20"/>
    </row>
    <row r="27" spans="1:12" ht="15.75" x14ac:dyDescent="0.25">
      <c r="A27" s="32"/>
      <c r="B27" s="41" t="s">
        <v>33</v>
      </c>
      <c r="C27" s="14"/>
      <c r="D27" s="42"/>
      <c r="E27" s="14"/>
      <c r="F27" s="14"/>
      <c r="G27" s="63" t="s">
        <v>31</v>
      </c>
      <c r="H27" s="63"/>
      <c r="I27" s="12"/>
      <c r="K27" s="20"/>
      <c r="L27" s="20"/>
    </row>
    <row r="28" spans="1:12" ht="15.75" x14ac:dyDescent="0.25">
      <c r="A28" s="13"/>
      <c r="B28" s="13"/>
      <c r="C28" s="14"/>
      <c r="D28" s="45" t="s">
        <v>2</v>
      </c>
      <c r="E28" s="14"/>
      <c r="F28" s="14"/>
      <c r="G28" s="64" t="s">
        <v>23</v>
      </c>
      <c r="H28" s="64"/>
      <c r="K28" s="20"/>
      <c r="L28" s="20"/>
    </row>
    <row r="29" spans="1:12" ht="15.75" x14ac:dyDescent="0.25">
      <c r="A29" s="13"/>
      <c r="B29" s="41" t="s">
        <v>21</v>
      </c>
      <c r="C29" s="16"/>
      <c r="D29" s="15"/>
      <c r="E29" s="14"/>
      <c r="F29" s="14"/>
      <c r="G29" s="63" t="s">
        <v>22</v>
      </c>
      <c r="H29" s="63"/>
      <c r="K29" s="20"/>
      <c r="L29" s="20"/>
    </row>
    <row r="30" spans="1:12" ht="15.75" x14ac:dyDescent="0.25">
      <c r="A30" s="33"/>
      <c r="B30" s="17"/>
      <c r="C30" s="14"/>
      <c r="D30" s="45" t="s">
        <v>2</v>
      </c>
      <c r="E30" s="14"/>
      <c r="F30" s="14"/>
      <c r="G30" s="59" t="s">
        <v>23</v>
      </c>
      <c r="H30" s="59"/>
      <c r="K30" s="20"/>
      <c r="L30" s="20"/>
    </row>
    <row r="31" spans="1:12" ht="15.75" x14ac:dyDescent="0.25">
      <c r="A31" s="33"/>
      <c r="B31" s="80" t="s">
        <v>0</v>
      </c>
      <c r="C31" s="80"/>
      <c r="D31" s="80"/>
      <c r="E31" s="34"/>
      <c r="F31" s="44"/>
      <c r="G31" s="34"/>
      <c r="H31" s="14"/>
      <c r="K31" s="20"/>
      <c r="L31" s="20"/>
    </row>
    <row r="32" spans="1:12" ht="15.75" x14ac:dyDescent="0.25">
      <c r="A32" s="33"/>
      <c r="B32" s="80"/>
      <c r="C32" s="80"/>
      <c r="D32" s="80"/>
      <c r="E32" s="34"/>
      <c r="F32" s="44"/>
      <c r="G32" s="34"/>
      <c r="H32" s="14"/>
      <c r="K32" s="20"/>
      <c r="L32" s="20"/>
    </row>
    <row r="33" spans="1:8" ht="15.75" x14ac:dyDescent="0.25">
      <c r="A33" s="29"/>
      <c r="B33" s="29"/>
      <c r="C33" s="29"/>
      <c r="D33" s="29"/>
      <c r="E33" s="29"/>
      <c r="F33" s="29"/>
      <c r="G33" s="29"/>
      <c r="H33" s="29"/>
    </row>
    <row r="34" spans="1:8" ht="15.75" x14ac:dyDescent="0.25">
      <c r="A34" s="29"/>
      <c r="B34" s="29"/>
      <c r="C34" s="29"/>
      <c r="D34" s="29"/>
      <c r="E34" s="29"/>
      <c r="F34" s="29"/>
      <c r="G34" s="29"/>
      <c r="H34" s="29"/>
    </row>
    <row r="35" spans="1:8" ht="15.75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75" x14ac:dyDescent="0.25">
      <c r="A36" s="29"/>
      <c r="B36" s="29"/>
      <c r="C36" s="29"/>
      <c r="D36" s="29"/>
      <c r="E36" s="29"/>
      <c r="F36" s="29"/>
      <c r="G36" s="29"/>
      <c r="H36" s="29"/>
    </row>
    <row r="37" spans="1:8" ht="15.75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75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75" x14ac:dyDescent="0.25">
      <c r="A39" s="29"/>
      <c r="B39" s="29"/>
      <c r="C39" s="29"/>
      <c r="D39" s="29"/>
      <c r="E39" s="29"/>
      <c r="F39" s="29"/>
      <c r="G39" s="29"/>
      <c r="H39" s="29"/>
    </row>
  </sheetData>
  <mergeCells count="26">
    <mergeCell ref="G7:H7"/>
    <mergeCell ref="F5:H5"/>
    <mergeCell ref="F6:H6"/>
    <mergeCell ref="A15:H15"/>
    <mergeCell ref="B31:D32"/>
    <mergeCell ref="A17:A18"/>
    <mergeCell ref="B17:B18"/>
    <mergeCell ref="C17:C18"/>
    <mergeCell ref="D17:D18"/>
    <mergeCell ref="F17:F18"/>
    <mergeCell ref="C3:H3"/>
    <mergeCell ref="G8:H8"/>
    <mergeCell ref="C9:D9"/>
    <mergeCell ref="G30:H30"/>
    <mergeCell ref="C10:D10"/>
    <mergeCell ref="E17:E18"/>
    <mergeCell ref="G17:G18"/>
    <mergeCell ref="G27:H27"/>
    <mergeCell ref="G29:H29"/>
    <mergeCell ref="G28:H28"/>
    <mergeCell ref="A13:H13"/>
    <mergeCell ref="H17:H18"/>
    <mergeCell ref="B4:H4"/>
    <mergeCell ref="A16:H16"/>
    <mergeCell ref="A14:H14"/>
    <mergeCell ref="A12:H12"/>
  </mergeCells>
  <pageMargins left="1.1023622047244095" right="0.19685039370078741" top="0.59055118110236227" bottom="0.59055118110236227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treasury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</dc:creator>
  <cp:lastModifiedBy>Пользователь Windows</cp:lastModifiedBy>
  <cp:lastPrinted>2025-02-05T14:13:52Z</cp:lastPrinted>
  <dcterms:created xsi:type="dcterms:W3CDTF">2004-01-16T07:52:30Z</dcterms:created>
  <dcterms:modified xsi:type="dcterms:W3CDTF">2025-02-05T14:27:17Z</dcterms:modified>
</cp:coreProperties>
</file>